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40 - Sepekov ON -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'65420140 - Sepekov ON - o...'!$C$168:$K$1821</definedName>
    <definedName name="_xlnm.Print_Area" localSheetId="1">'65420140 - Sepekov ON - o...'!$C$4:$J$76,'65420140 - Sepekov ON - o...'!$C$82:$J$150,'65420140 - Sepekov ON - o...'!$C$156:$K$1821</definedName>
    <definedName name="_xlnm.Print_Titles" localSheetId="1">'65420140 - Sepekov ON - o...'!$168:$168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21"/>
  <c r="BH1821"/>
  <c r="BF1821"/>
  <c r="BE1821"/>
  <c r="T1821"/>
  <c r="T1820"/>
  <c r="R1821"/>
  <c r="R1820"/>
  <c r="P1821"/>
  <c r="P1820"/>
  <c r="BI1819"/>
  <c r="BH1819"/>
  <c r="BF1819"/>
  <c r="BE1819"/>
  <c r="T1819"/>
  <c r="T1818"/>
  <c r="R1819"/>
  <c r="R1818"/>
  <c r="P1819"/>
  <c r="P1818"/>
  <c r="BI1817"/>
  <c r="BH1817"/>
  <c r="BF1817"/>
  <c r="BE1817"/>
  <c r="T1817"/>
  <c r="T1816"/>
  <c r="R1817"/>
  <c r="R1816"/>
  <c r="P1817"/>
  <c r="P1816"/>
  <c r="BI1814"/>
  <c r="BH1814"/>
  <c r="BF1814"/>
  <c r="BE1814"/>
  <c r="T1814"/>
  <c r="T1813"/>
  <c r="R1814"/>
  <c r="R1813"/>
  <c r="P1814"/>
  <c r="P1813"/>
  <c r="BI1812"/>
  <c r="BH1812"/>
  <c r="BF1812"/>
  <c r="BE1812"/>
  <c r="T1812"/>
  <c r="T1811"/>
  <c r="R1812"/>
  <c r="R1811"/>
  <c r="P1812"/>
  <c r="P1811"/>
  <c r="BI1810"/>
  <c r="BH1810"/>
  <c r="BF1810"/>
  <c r="BE1810"/>
  <c r="T1810"/>
  <c r="R1810"/>
  <c r="P1810"/>
  <c r="BI1809"/>
  <c r="BH1809"/>
  <c r="BF1809"/>
  <c r="BE1809"/>
  <c r="T1809"/>
  <c r="R1809"/>
  <c r="P1809"/>
  <c r="BI1808"/>
  <c r="BH1808"/>
  <c r="BF1808"/>
  <c r="BE1808"/>
  <c r="T1808"/>
  <c r="R1808"/>
  <c r="P1808"/>
  <c r="BI1805"/>
  <c r="BH1805"/>
  <c r="BF1805"/>
  <c r="BE1805"/>
  <c r="T1805"/>
  <c r="R1805"/>
  <c r="P1805"/>
  <c r="BI1804"/>
  <c r="BH1804"/>
  <c r="BF1804"/>
  <c r="BE1804"/>
  <c r="T1804"/>
  <c r="R1804"/>
  <c r="P1804"/>
  <c r="BI1803"/>
  <c r="BH1803"/>
  <c r="BF1803"/>
  <c r="BE1803"/>
  <c r="T1803"/>
  <c r="R1803"/>
  <c r="P1803"/>
  <c r="BI1802"/>
  <c r="BH1802"/>
  <c r="BF1802"/>
  <c r="BE1802"/>
  <c r="T1802"/>
  <c r="R1802"/>
  <c r="P1802"/>
  <c r="BI1801"/>
  <c r="BH1801"/>
  <c r="BF1801"/>
  <c r="BE1801"/>
  <c r="T1801"/>
  <c r="R1801"/>
  <c r="P1801"/>
  <c r="BI1800"/>
  <c r="BH1800"/>
  <c r="BF1800"/>
  <c r="BE1800"/>
  <c r="T1800"/>
  <c r="R1800"/>
  <c r="P1800"/>
  <c r="BI1799"/>
  <c r="BH1799"/>
  <c r="BF1799"/>
  <c r="BE1799"/>
  <c r="T1799"/>
  <c r="R1799"/>
  <c r="P1799"/>
  <c r="BI1798"/>
  <c r="BH1798"/>
  <c r="BF1798"/>
  <c r="BE1798"/>
  <c r="T1798"/>
  <c r="R1798"/>
  <c r="P1798"/>
  <c r="BI1797"/>
  <c r="BH1797"/>
  <c r="BF1797"/>
  <c r="BE1797"/>
  <c r="T1797"/>
  <c r="R1797"/>
  <c r="P1797"/>
  <c r="BI1796"/>
  <c r="BH1796"/>
  <c r="BF1796"/>
  <c r="BE1796"/>
  <c r="T1796"/>
  <c r="R1796"/>
  <c r="P1796"/>
  <c r="BI1795"/>
  <c r="BH1795"/>
  <c r="BF1795"/>
  <c r="BE1795"/>
  <c r="T1795"/>
  <c r="R1795"/>
  <c r="P1795"/>
  <c r="BI1794"/>
  <c r="BH1794"/>
  <c r="BF1794"/>
  <c r="BE1794"/>
  <c r="T1794"/>
  <c r="R1794"/>
  <c r="P1794"/>
  <c r="BI1793"/>
  <c r="BH1793"/>
  <c r="BF1793"/>
  <c r="BE1793"/>
  <c r="T1793"/>
  <c r="R1793"/>
  <c r="P1793"/>
  <c r="BI1792"/>
  <c r="BH1792"/>
  <c r="BF1792"/>
  <c r="BE1792"/>
  <c r="T1792"/>
  <c r="R1792"/>
  <c r="P1792"/>
  <c r="BI1791"/>
  <c r="BH1791"/>
  <c r="BF1791"/>
  <c r="BE1791"/>
  <c r="T1791"/>
  <c r="R1791"/>
  <c r="P1791"/>
  <c r="BI1790"/>
  <c r="BH1790"/>
  <c r="BF1790"/>
  <c r="BE1790"/>
  <c r="T1790"/>
  <c r="R1790"/>
  <c r="P1790"/>
  <c r="BI1789"/>
  <c r="BH1789"/>
  <c r="BF1789"/>
  <c r="BE1789"/>
  <c r="T1789"/>
  <c r="R1789"/>
  <c r="P1789"/>
  <c r="BI1788"/>
  <c r="BH1788"/>
  <c r="BF1788"/>
  <c r="BE1788"/>
  <c r="T1788"/>
  <c r="R1788"/>
  <c r="P1788"/>
  <c r="BI1787"/>
  <c r="BH1787"/>
  <c r="BF1787"/>
  <c r="BE1787"/>
  <c r="T1787"/>
  <c r="R1787"/>
  <c r="P1787"/>
  <c r="BI1786"/>
  <c r="BH1786"/>
  <c r="BF1786"/>
  <c r="BE1786"/>
  <c r="T1786"/>
  <c r="R1786"/>
  <c r="P1786"/>
  <c r="BI1785"/>
  <c r="BH1785"/>
  <c r="BF1785"/>
  <c r="BE1785"/>
  <c r="T1785"/>
  <c r="R1785"/>
  <c r="P1785"/>
  <c r="BI1784"/>
  <c r="BH1784"/>
  <c r="BF1784"/>
  <c r="BE1784"/>
  <c r="T1784"/>
  <c r="R1784"/>
  <c r="P1784"/>
  <c r="BI1783"/>
  <c r="BH1783"/>
  <c r="BF1783"/>
  <c r="BE1783"/>
  <c r="T1783"/>
  <c r="R1783"/>
  <c r="P1783"/>
  <c r="BI1782"/>
  <c r="BH1782"/>
  <c r="BF1782"/>
  <c r="BE1782"/>
  <c r="T1782"/>
  <c r="R1782"/>
  <c r="P1782"/>
  <c r="BI1781"/>
  <c r="BH1781"/>
  <c r="BF1781"/>
  <c r="BE1781"/>
  <c r="T1781"/>
  <c r="R1781"/>
  <c r="P1781"/>
  <c r="BI1780"/>
  <c r="BH1780"/>
  <c r="BF1780"/>
  <c r="BE1780"/>
  <c r="T1780"/>
  <c r="R1780"/>
  <c r="P1780"/>
  <c r="BI1779"/>
  <c r="BH1779"/>
  <c r="BF1779"/>
  <c r="BE1779"/>
  <c r="T1779"/>
  <c r="R1779"/>
  <c r="P1779"/>
  <c r="BI1778"/>
  <c r="BH1778"/>
  <c r="BF1778"/>
  <c r="BE1778"/>
  <c r="T1778"/>
  <c r="R1778"/>
  <c r="P1778"/>
  <c r="BI1777"/>
  <c r="BH1777"/>
  <c r="BF1777"/>
  <c r="BE1777"/>
  <c r="T1777"/>
  <c r="R1777"/>
  <c r="P1777"/>
  <c r="BI1776"/>
  <c r="BH1776"/>
  <c r="BF1776"/>
  <c r="BE1776"/>
  <c r="T1776"/>
  <c r="R1776"/>
  <c r="P1776"/>
  <c r="BI1775"/>
  <c r="BH1775"/>
  <c r="BF1775"/>
  <c r="BE1775"/>
  <c r="T1775"/>
  <c r="R1775"/>
  <c r="P1775"/>
  <c r="BI1774"/>
  <c r="BH1774"/>
  <c r="BF1774"/>
  <c r="BE1774"/>
  <c r="T1774"/>
  <c r="R1774"/>
  <c r="P1774"/>
  <c r="BI1773"/>
  <c r="BH1773"/>
  <c r="BF1773"/>
  <c r="BE1773"/>
  <c r="T1773"/>
  <c r="R1773"/>
  <c r="P1773"/>
  <c r="BI1772"/>
  <c r="BH1772"/>
  <c r="BF1772"/>
  <c r="BE1772"/>
  <c r="T1772"/>
  <c r="R1772"/>
  <c r="P1772"/>
  <c r="BI1771"/>
  <c r="BH1771"/>
  <c r="BF1771"/>
  <c r="BE1771"/>
  <c r="T1771"/>
  <c r="R1771"/>
  <c r="P1771"/>
  <c r="BI1770"/>
  <c r="BH1770"/>
  <c r="BF1770"/>
  <c r="BE1770"/>
  <c r="T1770"/>
  <c r="R1770"/>
  <c r="P1770"/>
  <c r="BI1769"/>
  <c r="BH1769"/>
  <c r="BF1769"/>
  <c r="BE1769"/>
  <c r="T1769"/>
  <c r="R1769"/>
  <c r="P1769"/>
  <c r="BI1768"/>
  <c r="BH1768"/>
  <c r="BF1768"/>
  <c r="BE1768"/>
  <c r="T1768"/>
  <c r="R1768"/>
  <c r="P1768"/>
  <c r="BI1767"/>
  <c r="BH1767"/>
  <c r="BF1767"/>
  <c r="BE1767"/>
  <c r="T1767"/>
  <c r="R1767"/>
  <c r="P1767"/>
  <c r="BI1766"/>
  <c r="BH1766"/>
  <c r="BF1766"/>
  <c r="BE1766"/>
  <c r="T1766"/>
  <c r="R1766"/>
  <c r="P1766"/>
  <c r="BI1765"/>
  <c r="BH1765"/>
  <c r="BF1765"/>
  <c r="BE1765"/>
  <c r="T1765"/>
  <c r="R1765"/>
  <c r="P1765"/>
  <c r="BI1764"/>
  <c r="BH1764"/>
  <c r="BF1764"/>
  <c r="BE1764"/>
  <c r="T1764"/>
  <c r="R1764"/>
  <c r="P1764"/>
  <c r="BI1763"/>
  <c r="BH1763"/>
  <c r="BF1763"/>
  <c r="BE1763"/>
  <c r="T1763"/>
  <c r="R1763"/>
  <c r="P1763"/>
  <c r="BI1762"/>
  <c r="BH1762"/>
  <c r="BF1762"/>
  <c r="BE1762"/>
  <c r="T1762"/>
  <c r="R1762"/>
  <c r="P1762"/>
  <c r="BI1761"/>
  <c r="BH1761"/>
  <c r="BF1761"/>
  <c r="BE1761"/>
  <c r="T1761"/>
  <c r="R1761"/>
  <c r="P1761"/>
  <c r="BI1759"/>
  <c r="BH1759"/>
  <c r="BF1759"/>
  <c r="BE1759"/>
  <c r="T1759"/>
  <c r="T1758"/>
  <c r="R1759"/>
  <c r="R1758"/>
  <c r="P1759"/>
  <c r="P1758"/>
  <c r="BI1757"/>
  <c r="BH1757"/>
  <c r="BF1757"/>
  <c r="BE1757"/>
  <c r="T1757"/>
  <c r="R1757"/>
  <c r="P1757"/>
  <c r="BI1756"/>
  <c r="BH1756"/>
  <c r="BF1756"/>
  <c r="BE1756"/>
  <c r="T1756"/>
  <c r="R1756"/>
  <c r="P1756"/>
  <c r="BI1752"/>
  <c r="BH1752"/>
  <c r="BF1752"/>
  <c r="BE1752"/>
  <c r="T1752"/>
  <c r="R1752"/>
  <c r="P1752"/>
  <c r="BI1751"/>
  <c r="BH1751"/>
  <c r="BF1751"/>
  <c r="BE1751"/>
  <c r="T1751"/>
  <c r="R1751"/>
  <c r="P1751"/>
  <c r="BI1748"/>
  <c r="BH1748"/>
  <c r="BF1748"/>
  <c r="BE1748"/>
  <c r="T1748"/>
  <c r="R1748"/>
  <c r="P1748"/>
  <c r="BI1745"/>
  <c r="BH1745"/>
  <c r="BF1745"/>
  <c r="BE1745"/>
  <c r="T1745"/>
  <c r="R1745"/>
  <c r="P1745"/>
  <c r="BI1742"/>
  <c r="BH1742"/>
  <c r="BF1742"/>
  <c r="BE1742"/>
  <c r="T1742"/>
  <c r="R1742"/>
  <c r="P1742"/>
  <c r="BI1740"/>
  <c r="BH1740"/>
  <c r="BF1740"/>
  <c r="BE1740"/>
  <c r="T1740"/>
  <c r="R1740"/>
  <c r="P1740"/>
  <c r="BI1704"/>
  <c r="BH1704"/>
  <c r="BF1704"/>
  <c r="BE1704"/>
  <c r="T1704"/>
  <c r="R1704"/>
  <c r="P1704"/>
  <c r="BI1698"/>
  <c r="BH1698"/>
  <c r="BF1698"/>
  <c r="BE1698"/>
  <c r="T1698"/>
  <c r="R1698"/>
  <c r="P1698"/>
  <c r="BI1696"/>
  <c r="BH1696"/>
  <c r="BF1696"/>
  <c r="BE1696"/>
  <c r="T1696"/>
  <c r="R1696"/>
  <c r="P1696"/>
  <c r="BI1692"/>
  <c r="BH1692"/>
  <c r="BF1692"/>
  <c r="BE1692"/>
  <c r="T1692"/>
  <c r="R1692"/>
  <c r="P1692"/>
  <c r="BI1691"/>
  <c r="BH1691"/>
  <c r="BF1691"/>
  <c r="BE1691"/>
  <c r="T1691"/>
  <c r="R1691"/>
  <c r="P1691"/>
  <c r="BI1690"/>
  <c r="BH1690"/>
  <c r="BF1690"/>
  <c r="BE1690"/>
  <c r="T1690"/>
  <c r="R1690"/>
  <c r="P1690"/>
  <c r="BI1689"/>
  <c r="BH1689"/>
  <c r="BF1689"/>
  <c r="BE1689"/>
  <c r="T1689"/>
  <c r="R1689"/>
  <c r="P1689"/>
  <c r="BI1686"/>
  <c r="BH1686"/>
  <c r="BF1686"/>
  <c r="BE1686"/>
  <c r="T1686"/>
  <c r="R1686"/>
  <c r="P1686"/>
  <c r="BI1685"/>
  <c r="BH1685"/>
  <c r="BF1685"/>
  <c r="BE1685"/>
  <c r="T1685"/>
  <c r="R1685"/>
  <c r="P1685"/>
  <c r="BI1679"/>
  <c r="BH1679"/>
  <c r="BF1679"/>
  <c r="BE1679"/>
  <c r="T1679"/>
  <c r="R1679"/>
  <c r="P1679"/>
  <c r="BI1669"/>
  <c r="BH1669"/>
  <c r="BF1669"/>
  <c r="BE1669"/>
  <c r="T1669"/>
  <c r="R1669"/>
  <c r="P1669"/>
  <c r="BI1668"/>
  <c r="BH1668"/>
  <c r="BF1668"/>
  <c r="BE1668"/>
  <c r="T1668"/>
  <c r="R1668"/>
  <c r="P1668"/>
  <c r="BI1667"/>
  <c r="BH1667"/>
  <c r="BF1667"/>
  <c r="BE1667"/>
  <c r="T1667"/>
  <c r="R1667"/>
  <c r="P1667"/>
  <c r="BI1666"/>
  <c r="BH1666"/>
  <c r="BF1666"/>
  <c r="BE1666"/>
  <c r="T1666"/>
  <c r="R1666"/>
  <c r="P1666"/>
  <c r="BI1665"/>
  <c r="BH1665"/>
  <c r="BF1665"/>
  <c r="BE1665"/>
  <c r="T1665"/>
  <c r="R1665"/>
  <c r="P1665"/>
  <c r="BI1653"/>
  <c r="BH1653"/>
  <c r="BF1653"/>
  <c r="BE1653"/>
  <c r="T1653"/>
  <c r="R1653"/>
  <c r="P1653"/>
  <c r="BI1652"/>
  <c r="BH1652"/>
  <c r="BF1652"/>
  <c r="BE1652"/>
  <c r="T1652"/>
  <c r="R1652"/>
  <c r="P1652"/>
  <c r="BI1650"/>
  <c r="BH1650"/>
  <c r="BF1650"/>
  <c r="BE1650"/>
  <c r="T1650"/>
  <c r="R1650"/>
  <c r="P1650"/>
  <c r="BI1649"/>
  <c r="BH1649"/>
  <c r="BF1649"/>
  <c r="BE1649"/>
  <c r="T1649"/>
  <c r="R1649"/>
  <c r="P1649"/>
  <c r="BI1646"/>
  <c r="BH1646"/>
  <c r="BF1646"/>
  <c r="BE1646"/>
  <c r="T1646"/>
  <c r="R1646"/>
  <c r="P1646"/>
  <c r="BI1642"/>
  <c r="BH1642"/>
  <c r="BF1642"/>
  <c r="BE1642"/>
  <c r="T1642"/>
  <c r="R1642"/>
  <c r="P1642"/>
  <c r="BI1640"/>
  <c r="BH1640"/>
  <c r="BF1640"/>
  <c r="BE1640"/>
  <c r="T1640"/>
  <c r="R1640"/>
  <c r="P1640"/>
  <c r="BI1639"/>
  <c r="BH1639"/>
  <c r="BF1639"/>
  <c r="BE1639"/>
  <c r="T1639"/>
  <c r="R1639"/>
  <c r="P1639"/>
  <c r="BI1636"/>
  <c r="BH1636"/>
  <c r="BF1636"/>
  <c r="BE1636"/>
  <c r="T1636"/>
  <c r="R1636"/>
  <c r="P1636"/>
  <c r="BI1635"/>
  <c r="BH1635"/>
  <c r="BF1635"/>
  <c r="BE1635"/>
  <c r="T1635"/>
  <c r="R1635"/>
  <c r="P1635"/>
  <c r="BI1634"/>
  <c r="BH1634"/>
  <c r="BF1634"/>
  <c r="BE1634"/>
  <c r="T1634"/>
  <c r="R1634"/>
  <c r="P1634"/>
  <c r="BI1631"/>
  <c r="BH1631"/>
  <c r="BF1631"/>
  <c r="BE1631"/>
  <c r="T1631"/>
  <c r="R1631"/>
  <c r="P1631"/>
  <c r="BI1625"/>
  <c r="BH1625"/>
  <c r="BF1625"/>
  <c r="BE1625"/>
  <c r="T1625"/>
  <c r="R1625"/>
  <c r="P1625"/>
  <c r="BI1622"/>
  <c r="BH1622"/>
  <c r="BF1622"/>
  <c r="BE1622"/>
  <c r="T1622"/>
  <c r="R1622"/>
  <c r="P1622"/>
  <c r="BI1621"/>
  <c r="BH1621"/>
  <c r="BF1621"/>
  <c r="BE1621"/>
  <c r="T1621"/>
  <c r="R1621"/>
  <c r="P1621"/>
  <c r="BI1615"/>
  <c r="BH1615"/>
  <c r="BF1615"/>
  <c r="BE1615"/>
  <c r="T1615"/>
  <c r="R1615"/>
  <c r="P1615"/>
  <c r="BI1613"/>
  <c r="BH1613"/>
  <c r="BF1613"/>
  <c r="BE1613"/>
  <c r="T1613"/>
  <c r="R1613"/>
  <c r="P1613"/>
  <c r="BI1610"/>
  <c r="BH1610"/>
  <c r="BF1610"/>
  <c r="BE1610"/>
  <c r="T1610"/>
  <c r="R1610"/>
  <c r="P1610"/>
  <c r="BI1608"/>
  <c r="BH1608"/>
  <c r="BF1608"/>
  <c r="BE1608"/>
  <c r="T1608"/>
  <c r="R1608"/>
  <c r="P1608"/>
  <c r="BI1607"/>
  <c r="BH1607"/>
  <c r="BF1607"/>
  <c r="BE1607"/>
  <c r="T1607"/>
  <c r="R1607"/>
  <c r="P1607"/>
  <c r="BI1601"/>
  <c r="BH1601"/>
  <c r="BF1601"/>
  <c r="BE1601"/>
  <c r="T1601"/>
  <c r="R1601"/>
  <c r="P1601"/>
  <c r="BI1597"/>
  <c r="BH1597"/>
  <c r="BF1597"/>
  <c r="BE1597"/>
  <c r="T1597"/>
  <c r="R1597"/>
  <c r="P1597"/>
  <c r="BI1596"/>
  <c r="BH1596"/>
  <c r="BF1596"/>
  <c r="BE1596"/>
  <c r="T1596"/>
  <c r="R1596"/>
  <c r="P1596"/>
  <c r="BI1588"/>
  <c r="BH1588"/>
  <c r="BF1588"/>
  <c r="BE1588"/>
  <c r="T1588"/>
  <c r="R1588"/>
  <c r="P1588"/>
  <c r="BI1585"/>
  <c r="BH1585"/>
  <c r="BF1585"/>
  <c r="BE1585"/>
  <c r="T1585"/>
  <c r="R1585"/>
  <c r="P1585"/>
  <c r="BI1584"/>
  <c r="BH1584"/>
  <c r="BF1584"/>
  <c r="BE1584"/>
  <c r="T1584"/>
  <c r="R1584"/>
  <c r="P1584"/>
  <c r="BI1576"/>
  <c r="BH1576"/>
  <c r="BF1576"/>
  <c r="BE1576"/>
  <c r="T1576"/>
  <c r="R1576"/>
  <c r="P1576"/>
  <c r="BI1574"/>
  <c r="BH1574"/>
  <c r="BF1574"/>
  <c r="BE1574"/>
  <c r="T1574"/>
  <c r="R1574"/>
  <c r="P1574"/>
  <c r="BI1571"/>
  <c r="BH1571"/>
  <c r="BF1571"/>
  <c r="BE1571"/>
  <c r="T1571"/>
  <c r="R1571"/>
  <c r="P1571"/>
  <c r="BI1568"/>
  <c r="BH1568"/>
  <c r="BF1568"/>
  <c r="BE1568"/>
  <c r="T1568"/>
  <c r="R1568"/>
  <c r="P1568"/>
  <c r="BI1563"/>
  <c r="BH1563"/>
  <c r="BF1563"/>
  <c r="BE1563"/>
  <c r="T1563"/>
  <c r="R1563"/>
  <c r="P1563"/>
  <c r="BI1562"/>
  <c r="BH1562"/>
  <c r="BF1562"/>
  <c r="BE1562"/>
  <c r="T1562"/>
  <c r="R1562"/>
  <c r="P1562"/>
  <c r="BI1561"/>
  <c r="BH1561"/>
  <c r="BF1561"/>
  <c r="BE1561"/>
  <c r="T1561"/>
  <c r="R1561"/>
  <c r="P1561"/>
  <c r="BI1560"/>
  <c r="BH1560"/>
  <c r="BF1560"/>
  <c r="BE1560"/>
  <c r="T1560"/>
  <c r="R1560"/>
  <c r="P1560"/>
  <c r="BI1557"/>
  <c r="BH1557"/>
  <c r="BF1557"/>
  <c r="BE1557"/>
  <c r="T1557"/>
  <c r="R1557"/>
  <c r="P1557"/>
  <c r="BI1556"/>
  <c r="BH1556"/>
  <c r="BF1556"/>
  <c r="BE1556"/>
  <c r="T1556"/>
  <c r="R1556"/>
  <c r="P1556"/>
  <c r="BI1555"/>
  <c r="BH1555"/>
  <c r="BF1555"/>
  <c r="BE1555"/>
  <c r="T1555"/>
  <c r="R1555"/>
  <c r="P1555"/>
  <c r="BI1554"/>
  <c r="BH1554"/>
  <c r="BF1554"/>
  <c r="BE1554"/>
  <c r="T1554"/>
  <c r="R1554"/>
  <c r="P1554"/>
  <c r="BI1552"/>
  <c r="BH1552"/>
  <c r="BF1552"/>
  <c r="BE1552"/>
  <c r="T1552"/>
  <c r="R1552"/>
  <c r="P1552"/>
  <c r="BI1549"/>
  <c r="BH1549"/>
  <c r="BF1549"/>
  <c r="BE1549"/>
  <c r="T1549"/>
  <c r="R1549"/>
  <c r="P1549"/>
  <c r="BI1546"/>
  <c r="BH1546"/>
  <c r="BF1546"/>
  <c r="BE1546"/>
  <c r="T1546"/>
  <c r="R1546"/>
  <c r="P1546"/>
  <c r="BI1545"/>
  <c r="BH1545"/>
  <c r="BF1545"/>
  <c r="BE1545"/>
  <c r="T1545"/>
  <c r="R1545"/>
  <c r="P1545"/>
  <c r="BI1544"/>
  <c r="BH1544"/>
  <c r="BF1544"/>
  <c r="BE1544"/>
  <c r="T1544"/>
  <c r="R1544"/>
  <c r="P1544"/>
  <c r="BI1543"/>
  <c r="BH1543"/>
  <c r="BF1543"/>
  <c r="BE1543"/>
  <c r="T1543"/>
  <c r="R1543"/>
  <c r="P1543"/>
  <c r="BI1542"/>
  <c r="BH1542"/>
  <c r="BF1542"/>
  <c r="BE1542"/>
  <c r="T1542"/>
  <c r="R1542"/>
  <c r="P1542"/>
  <c r="BI1541"/>
  <c r="BH1541"/>
  <c r="BF1541"/>
  <c r="BE1541"/>
  <c r="T1541"/>
  <c r="R1541"/>
  <c r="P1541"/>
  <c r="BI1540"/>
  <c r="BH1540"/>
  <c r="BF1540"/>
  <c r="BE1540"/>
  <c r="T1540"/>
  <c r="R1540"/>
  <c r="P1540"/>
  <c r="BI1539"/>
  <c r="BH1539"/>
  <c r="BF1539"/>
  <c r="BE1539"/>
  <c r="T1539"/>
  <c r="R1539"/>
  <c r="P1539"/>
  <c r="BI1536"/>
  <c r="BH1536"/>
  <c r="BF1536"/>
  <c r="BE1536"/>
  <c r="T1536"/>
  <c r="R1536"/>
  <c r="P1536"/>
  <c r="BI1533"/>
  <c r="BH1533"/>
  <c r="BF1533"/>
  <c r="BE1533"/>
  <c r="T1533"/>
  <c r="R1533"/>
  <c r="P1533"/>
  <c r="BI1530"/>
  <c r="BH1530"/>
  <c r="BF1530"/>
  <c r="BE1530"/>
  <c r="T1530"/>
  <c r="R1530"/>
  <c r="P1530"/>
  <c r="BI1527"/>
  <c r="BH1527"/>
  <c r="BF1527"/>
  <c r="BE1527"/>
  <c r="T1527"/>
  <c r="R1527"/>
  <c r="P1527"/>
  <c r="BI1526"/>
  <c r="BH1526"/>
  <c r="BF1526"/>
  <c r="BE1526"/>
  <c r="T1526"/>
  <c r="R1526"/>
  <c r="P1526"/>
  <c r="BI1520"/>
  <c r="BH1520"/>
  <c r="BF1520"/>
  <c r="BE1520"/>
  <c r="T1520"/>
  <c r="R1520"/>
  <c r="P1520"/>
  <c r="BI1519"/>
  <c r="BH1519"/>
  <c r="BF1519"/>
  <c r="BE1519"/>
  <c r="T1519"/>
  <c r="R1519"/>
  <c r="P1519"/>
  <c r="BI1518"/>
  <c r="BH1518"/>
  <c r="BF1518"/>
  <c r="BE1518"/>
  <c r="T1518"/>
  <c r="R1518"/>
  <c r="P1518"/>
  <c r="BI1517"/>
  <c r="BH1517"/>
  <c r="BF1517"/>
  <c r="BE1517"/>
  <c r="T1517"/>
  <c r="R1517"/>
  <c r="P1517"/>
  <c r="BI1516"/>
  <c r="BH1516"/>
  <c r="BF1516"/>
  <c r="BE1516"/>
  <c r="T1516"/>
  <c r="R1516"/>
  <c r="P1516"/>
  <c r="BI1515"/>
  <c r="BH1515"/>
  <c r="BF1515"/>
  <c r="BE1515"/>
  <c r="T1515"/>
  <c r="R1515"/>
  <c r="P1515"/>
  <c r="BI1514"/>
  <c r="BH1514"/>
  <c r="BF1514"/>
  <c r="BE1514"/>
  <c r="T1514"/>
  <c r="R1514"/>
  <c r="P1514"/>
  <c r="BI1513"/>
  <c r="BH1513"/>
  <c r="BF1513"/>
  <c r="BE1513"/>
  <c r="T1513"/>
  <c r="R1513"/>
  <c r="P1513"/>
  <c r="BI1510"/>
  <c r="BH1510"/>
  <c r="BF1510"/>
  <c r="BE1510"/>
  <c r="T1510"/>
  <c r="R1510"/>
  <c r="P1510"/>
  <c r="BI1505"/>
  <c r="BH1505"/>
  <c r="BF1505"/>
  <c r="BE1505"/>
  <c r="T1505"/>
  <c r="R1505"/>
  <c r="P1505"/>
  <c r="BI1502"/>
  <c r="BH1502"/>
  <c r="BF1502"/>
  <c r="BE1502"/>
  <c r="T1502"/>
  <c r="R1502"/>
  <c r="P1502"/>
  <c r="BI1499"/>
  <c r="BH1499"/>
  <c r="BF1499"/>
  <c r="BE1499"/>
  <c r="T1499"/>
  <c r="R1499"/>
  <c r="P1499"/>
  <c r="BI1498"/>
  <c r="BH1498"/>
  <c r="BF1498"/>
  <c r="BE1498"/>
  <c r="T1498"/>
  <c r="R1498"/>
  <c r="P1498"/>
  <c r="BI1497"/>
  <c r="BH1497"/>
  <c r="BF1497"/>
  <c r="BE1497"/>
  <c r="T1497"/>
  <c r="R1497"/>
  <c r="P1497"/>
  <c r="BI1494"/>
  <c r="BH1494"/>
  <c r="BF1494"/>
  <c r="BE1494"/>
  <c r="T1494"/>
  <c r="R1494"/>
  <c r="P1494"/>
  <c r="BI1493"/>
  <c r="BH1493"/>
  <c r="BF1493"/>
  <c r="BE1493"/>
  <c r="T1493"/>
  <c r="R1493"/>
  <c r="P1493"/>
  <c r="BI1491"/>
  <c r="BH1491"/>
  <c r="BF1491"/>
  <c r="BE1491"/>
  <c r="T1491"/>
  <c r="R1491"/>
  <c r="P1491"/>
  <c r="BI1488"/>
  <c r="BH1488"/>
  <c r="BF1488"/>
  <c r="BE1488"/>
  <c r="T1488"/>
  <c r="R1488"/>
  <c r="P1488"/>
  <c r="BI1482"/>
  <c r="BH1482"/>
  <c r="BF1482"/>
  <c r="BE1482"/>
  <c r="T1482"/>
  <c r="R1482"/>
  <c r="P1482"/>
  <c r="BI1479"/>
  <c r="BH1479"/>
  <c r="BF1479"/>
  <c r="BE1479"/>
  <c r="T1479"/>
  <c r="R1479"/>
  <c r="P1479"/>
  <c r="BI1476"/>
  <c r="BH1476"/>
  <c r="BF1476"/>
  <c r="BE1476"/>
  <c r="T1476"/>
  <c r="R1476"/>
  <c r="P1476"/>
  <c r="BI1474"/>
  <c r="BH1474"/>
  <c r="BF1474"/>
  <c r="BE1474"/>
  <c r="T1474"/>
  <c r="R1474"/>
  <c r="P1474"/>
  <c r="BI1471"/>
  <c r="BH1471"/>
  <c r="BF1471"/>
  <c r="BE1471"/>
  <c r="T1471"/>
  <c r="R1471"/>
  <c r="P1471"/>
  <c r="BI1470"/>
  <c r="BH1470"/>
  <c r="BF1470"/>
  <c r="BE1470"/>
  <c r="T1470"/>
  <c r="R1470"/>
  <c r="P1470"/>
  <c r="BI1467"/>
  <c r="BH1467"/>
  <c r="BF1467"/>
  <c r="BE1467"/>
  <c r="T1467"/>
  <c r="R1467"/>
  <c r="P1467"/>
  <c r="BI1464"/>
  <c r="BH1464"/>
  <c r="BF1464"/>
  <c r="BE1464"/>
  <c r="T1464"/>
  <c r="R1464"/>
  <c r="P1464"/>
  <c r="BI1463"/>
  <c r="BH1463"/>
  <c r="BF1463"/>
  <c r="BE1463"/>
  <c r="T1463"/>
  <c r="R1463"/>
  <c r="P1463"/>
  <c r="BI1460"/>
  <c r="BH1460"/>
  <c r="BF1460"/>
  <c r="BE1460"/>
  <c r="T1460"/>
  <c r="R1460"/>
  <c r="P1460"/>
  <c r="BI1457"/>
  <c r="BH1457"/>
  <c r="BF1457"/>
  <c r="BE1457"/>
  <c r="T1457"/>
  <c r="R1457"/>
  <c r="P1457"/>
  <c r="BI1454"/>
  <c r="BH1454"/>
  <c r="BF1454"/>
  <c r="BE1454"/>
  <c r="T1454"/>
  <c r="R1454"/>
  <c r="P1454"/>
  <c r="BI1448"/>
  <c r="BH1448"/>
  <c r="BF1448"/>
  <c r="BE1448"/>
  <c r="T1448"/>
  <c r="R1448"/>
  <c r="P1448"/>
  <c r="BI1445"/>
  <c r="BH1445"/>
  <c r="BF1445"/>
  <c r="BE1445"/>
  <c r="T1445"/>
  <c r="R1445"/>
  <c r="P1445"/>
  <c r="BI1442"/>
  <c r="BH1442"/>
  <c r="BF1442"/>
  <c r="BE1442"/>
  <c r="T1442"/>
  <c r="R1442"/>
  <c r="P1442"/>
  <c r="BI1439"/>
  <c r="BH1439"/>
  <c r="BF1439"/>
  <c r="BE1439"/>
  <c r="T1439"/>
  <c r="R1439"/>
  <c r="P1439"/>
  <c r="BI1436"/>
  <c r="BH1436"/>
  <c r="BF1436"/>
  <c r="BE1436"/>
  <c r="T1436"/>
  <c r="R1436"/>
  <c r="P1436"/>
  <c r="BI1433"/>
  <c r="BH1433"/>
  <c r="BF1433"/>
  <c r="BE1433"/>
  <c r="T1433"/>
  <c r="R1433"/>
  <c r="P1433"/>
  <c r="BI1432"/>
  <c r="BH1432"/>
  <c r="BF1432"/>
  <c r="BE1432"/>
  <c r="T1432"/>
  <c r="R1432"/>
  <c r="P1432"/>
  <c r="BI1429"/>
  <c r="BH1429"/>
  <c r="BF1429"/>
  <c r="BE1429"/>
  <c r="T1429"/>
  <c r="R1429"/>
  <c r="P1429"/>
  <c r="BI1427"/>
  <c r="BH1427"/>
  <c r="BF1427"/>
  <c r="BE1427"/>
  <c r="T1427"/>
  <c r="R1427"/>
  <c r="P1427"/>
  <c r="BI1424"/>
  <c r="BH1424"/>
  <c r="BF1424"/>
  <c r="BE1424"/>
  <c r="T1424"/>
  <c r="R1424"/>
  <c r="P1424"/>
  <c r="BI1421"/>
  <c r="BH1421"/>
  <c r="BF1421"/>
  <c r="BE1421"/>
  <c r="T1421"/>
  <c r="R1421"/>
  <c r="P1421"/>
  <c r="BI1418"/>
  <c r="BH1418"/>
  <c r="BF1418"/>
  <c r="BE1418"/>
  <c r="T1418"/>
  <c r="R1418"/>
  <c r="P1418"/>
  <c r="BI1416"/>
  <c r="BH1416"/>
  <c r="BF1416"/>
  <c r="BE1416"/>
  <c r="T1416"/>
  <c r="R1416"/>
  <c r="P1416"/>
  <c r="BI1413"/>
  <c r="BH1413"/>
  <c r="BF1413"/>
  <c r="BE1413"/>
  <c r="T1413"/>
  <c r="R1413"/>
  <c r="P1413"/>
  <c r="BI1410"/>
  <c r="BH1410"/>
  <c r="BF1410"/>
  <c r="BE1410"/>
  <c r="T1410"/>
  <c r="R1410"/>
  <c r="P1410"/>
  <c r="BI1406"/>
  <c r="BH1406"/>
  <c r="BF1406"/>
  <c r="BE1406"/>
  <c r="T1406"/>
  <c r="R1406"/>
  <c r="P1406"/>
  <c r="BI1400"/>
  <c r="BH1400"/>
  <c r="BF1400"/>
  <c r="BE1400"/>
  <c r="T1400"/>
  <c r="R1400"/>
  <c r="P1400"/>
  <c r="BI1394"/>
  <c r="BH1394"/>
  <c r="BF1394"/>
  <c r="BE1394"/>
  <c r="T1394"/>
  <c r="R1394"/>
  <c r="P1394"/>
  <c r="BI1391"/>
  <c r="BH1391"/>
  <c r="BF1391"/>
  <c r="BE1391"/>
  <c r="T1391"/>
  <c r="R1391"/>
  <c r="P1391"/>
  <c r="BI1385"/>
  <c r="BH1385"/>
  <c r="BF1385"/>
  <c r="BE1385"/>
  <c r="T1385"/>
  <c r="R1385"/>
  <c r="P1385"/>
  <c r="BI1381"/>
  <c r="BH1381"/>
  <c r="BF1381"/>
  <c r="BE1381"/>
  <c r="T1381"/>
  <c r="R1381"/>
  <c r="P1381"/>
  <c r="BI1375"/>
  <c r="BH1375"/>
  <c r="BF1375"/>
  <c r="BE1375"/>
  <c r="T1375"/>
  <c r="R1375"/>
  <c r="P1375"/>
  <c r="BI1369"/>
  <c r="BH1369"/>
  <c r="BF1369"/>
  <c r="BE1369"/>
  <c r="T1369"/>
  <c r="R1369"/>
  <c r="P1369"/>
  <c r="BI1359"/>
  <c r="BH1359"/>
  <c r="BF1359"/>
  <c r="BE1359"/>
  <c r="T1359"/>
  <c r="R1359"/>
  <c r="P1359"/>
  <c r="BI1349"/>
  <c r="BH1349"/>
  <c r="BF1349"/>
  <c r="BE1349"/>
  <c r="T1349"/>
  <c r="R1349"/>
  <c r="P1349"/>
  <c r="BI1345"/>
  <c r="BH1345"/>
  <c r="BF1345"/>
  <c r="BE1345"/>
  <c r="T1345"/>
  <c r="R1345"/>
  <c r="P1345"/>
  <c r="BI1341"/>
  <c r="BH1341"/>
  <c r="BF1341"/>
  <c r="BE1341"/>
  <c r="T1341"/>
  <c r="R1341"/>
  <c r="P1341"/>
  <c r="BI1334"/>
  <c r="BH1334"/>
  <c r="BF1334"/>
  <c r="BE1334"/>
  <c r="T1334"/>
  <c r="R1334"/>
  <c r="P1334"/>
  <c r="BI1331"/>
  <c r="BH1331"/>
  <c r="BF1331"/>
  <c r="BE1331"/>
  <c r="T1331"/>
  <c r="R1331"/>
  <c r="P1331"/>
  <c r="BI1330"/>
  <c r="BH1330"/>
  <c r="BF1330"/>
  <c r="BE1330"/>
  <c r="T1330"/>
  <c r="R1330"/>
  <c r="P1330"/>
  <c r="BI1327"/>
  <c r="BH1327"/>
  <c r="BF1327"/>
  <c r="BE1327"/>
  <c r="T1327"/>
  <c r="R1327"/>
  <c r="P1327"/>
  <c r="BI1325"/>
  <c r="BH1325"/>
  <c r="BF1325"/>
  <c r="BE1325"/>
  <c r="T1325"/>
  <c r="R1325"/>
  <c r="P1325"/>
  <c r="BI1324"/>
  <c r="BH1324"/>
  <c r="BF1324"/>
  <c r="BE1324"/>
  <c r="T1324"/>
  <c r="R1324"/>
  <c r="P1324"/>
  <c r="BI1323"/>
  <c r="BH1323"/>
  <c r="BF1323"/>
  <c r="BE1323"/>
  <c r="T1323"/>
  <c r="R1323"/>
  <c r="P1323"/>
  <c r="BI1322"/>
  <c r="BH1322"/>
  <c r="BF1322"/>
  <c r="BE1322"/>
  <c r="T1322"/>
  <c r="R1322"/>
  <c r="P1322"/>
  <c r="BI1321"/>
  <c r="BH1321"/>
  <c r="BF1321"/>
  <c r="BE1321"/>
  <c r="T1321"/>
  <c r="R1321"/>
  <c r="P1321"/>
  <c r="BI1320"/>
  <c r="BH1320"/>
  <c r="BF1320"/>
  <c r="BE1320"/>
  <c r="T1320"/>
  <c r="R1320"/>
  <c r="P1320"/>
  <c r="BI1319"/>
  <c r="BH1319"/>
  <c r="BF1319"/>
  <c r="BE1319"/>
  <c r="T1319"/>
  <c r="R1319"/>
  <c r="P1319"/>
  <c r="BI1318"/>
  <c r="BH1318"/>
  <c r="BF1318"/>
  <c r="BE1318"/>
  <c r="T1318"/>
  <c r="R1318"/>
  <c r="P1318"/>
  <c r="BI1315"/>
  <c r="BH1315"/>
  <c r="BF1315"/>
  <c r="BE1315"/>
  <c r="T1315"/>
  <c r="R1315"/>
  <c r="P1315"/>
  <c r="BI1314"/>
  <c r="BH1314"/>
  <c r="BF1314"/>
  <c r="BE1314"/>
  <c r="T1314"/>
  <c r="R1314"/>
  <c r="P1314"/>
  <c r="BI1313"/>
  <c r="BH1313"/>
  <c r="BF1313"/>
  <c r="BE1313"/>
  <c r="T1313"/>
  <c r="R1313"/>
  <c r="P1313"/>
  <c r="BI1310"/>
  <c r="BH1310"/>
  <c r="BF1310"/>
  <c r="BE1310"/>
  <c r="T1310"/>
  <c r="R1310"/>
  <c r="P1310"/>
  <c r="BI1309"/>
  <c r="BH1309"/>
  <c r="BF1309"/>
  <c r="BE1309"/>
  <c r="T1309"/>
  <c r="R1309"/>
  <c r="P1309"/>
  <c r="BI1308"/>
  <c r="BH1308"/>
  <c r="BF1308"/>
  <c r="BE1308"/>
  <c r="T1308"/>
  <c r="R1308"/>
  <c r="P1308"/>
  <c r="BI1307"/>
  <c r="BH1307"/>
  <c r="BF1307"/>
  <c r="BE1307"/>
  <c r="T1307"/>
  <c r="R1307"/>
  <c r="P1307"/>
  <c r="BI1306"/>
  <c r="BH1306"/>
  <c r="BF1306"/>
  <c r="BE1306"/>
  <c r="T1306"/>
  <c r="R1306"/>
  <c r="P1306"/>
  <c r="BI1304"/>
  <c r="BH1304"/>
  <c r="BF1304"/>
  <c r="BE1304"/>
  <c r="T1304"/>
  <c r="R1304"/>
  <c r="P1304"/>
  <c r="BI1303"/>
  <c r="BH1303"/>
  <c r="BF1303"/>
  <c r="BE1303"/>
  <c r="T1303"/>
  <c r="R1303"/>
  <c r="P1303"/>
  <c r="BI1302"/>
  <c r="BH1302"/>
  <c r="BF1302"/>
  <c r="BE1302"/>
  <c r="T1302"/>
  <c r="R1302"/>
  <c r="P1302"/>
  <c r="BI1301"/>
  <c r="BH1301"/>
  <c r="BF1301"/>
  <c r="BE1301"/>
  <c r="T1301"/>
  <c r="R1301"/>
  <c r="P1301"/>
  <c r="BI1300"/>
  <c r="BH1300"/>
  <c r="BF1300"/>
  <c r="BE1300"/>
  <c r="T1300"/>
  <c r="R1300"/>
  <c r="P1300"/>
  <c r="BI1299"/>
  <c r="BH1299"/>
  <c r="BF1299"/>
  <c r="BE1299"/>
  <c r="T1299"/>
  <c r="R1299"/>
  <c r="P1299"/>
  <c r="BI1298"/>
  <c r="BH1298"/>
  <c r="BF1298"/>
  <c r="BE1298"/>
  <c r="T1298"/>
  <c r="R1298"/>
  <c r="P1298"/>
  <c r="BI1297"/>
  <c r="BH1297"/>
  <c r="BF1297"/>
  <c r="BE1297"/>
  <c r="T1297"/>
  <c r="R1297"/>
  <c r="P1297"/>
  <c r="BI1296"/>
  <c r="BH1296"/>
  <c r="BF1296"/>
  <c r="BE1296"/>
  <c r="T1296"/>
  <c r="R1296"/>
  <c r="P1296"/>
  <c r="BI1295"/>
  <c r="BH1295"/>
  <c r="BF1295"/>
  <c r="BE1295"/>
  <c r="T1295"/>
  <c r="R1295"/>
  <c r="P1295"/>
  <c r="BI1294"/>
  <c r="BH1294"/>
  <c r="BF1294"/>
  <c r="BE1294"/>
  <c r="T1294"/>
  <c r="R1294"/>
  <c r="P1294"/>
  <c r="BI1293"/>
  <c r="BH1293"/>
  <c r="BF1293"/>
  <c r="BE1293"/>
  <c r="T1293"/>
  <c r="R1293"/>
  <c r="P1293"/>
  <c r="BI1292"/>
  <c r="BH1292"/>
  <c r="BF1292"/>
  <c r="BE1292"/>
  <c r="T1292"/>
  <c r="R1292"/>
  <c r="P1292"/>
  <c r="BI1291"/>
  <c r="BH1291"/>
  <c r="BF1291"/>
  <c r="BE1291"/>
  <c r="T1291"/>
  <c r="R1291"/>
  <c r="P1291"/>
  <c r="BI1290"/>
  <c r="BH1290"/>
  <c r="BF1290"/>
  <c r="BE1290"/>
  <c r="T1290"/>
  <c r="R1290"/>
  <c r="P1290"/>
  <c r="BI1289"/>
  <c r="BH1289"/>
  <c r="BF1289"/>
  <c r="BE1289"/>
  <c r="T1289"/>
  <c r="R1289"/>
  <c r="P1289"/>
  <c r="BI1288"/>
  <c r="BH1288"/>
  <c r="BF1288"/>
  <c r="BE1288"/>
  <c r="T1288"/>
  <c r="R1288"/>
  <c r="P1288"/>
  <c r="BI1287"/>
  <c r="BH1287"/>
  <c r="BF1287"/>
  <c r="BE1287"/>
  <c r="T1287"/>
  <c r="R1287"/>
  <c r="P1287"/>
  <c r="BI1286"/>
  <c r="BH1286"/>
  <c r="BF1286"/>
  <c r="BE1286"/>
  <c r="T1286"/>
  <c r="R1286"/>
  <c r="P1286"/>
  <c r="BI1283"/>
  <c r="BH1283"/>
  <c r="BF1283"/>
  <c r="BE1283"/>
  <c r="T1283"/>
  <c r="R1283"/>
  <c r="P1283"/>
  <c r="BI1282"/>
  <c r="BH1282"/>
  <c r="BF1282"/>
  <c r="BE1282"/>
  <c r="T1282"/>
  <c r="R1282"/>
  <c r="P1282"/>
  <c r="BI1279"/>
  <c r="BH1279"/>
  <c r="BF1279"/>
  <c r="BE1279"/>
  <c r="T1279"/>
  <c r="R1279"/>
  <c r="P1279"/>
  <c r="BI1278"/>
  <c r="BH1278"/>
  <c r="BF1278"/>
  <c r="BE1278"/>
  <c r="T1278"/>
  <c r="R1278"/>
  <c r="P1278"/>
  <c r="BI1276"/>
  <c r="BH1276"/>
  <c r="BF1276"/>
  <c r="BE1276"/>
  <c r="T1276"/>
  <c r="R1276"/>
  <c r="P1276"/>
  <c r="BI1275"/>
  <c r="BH1275"/>
  <c r="BF1275"/>
  <c r="BE1275"/>
  <c r="T1275"/>
  <c r="R1275"/>
  <c r="P1275"/>
  <c r="BI1272"/>
  <c r="BH1272"/>
  <c r="BF1272"/>
  <c r="BE1272"/>
  <c r="T1272"/>
  <c r="R1272"/>
  <c r="P1272"/>
  <c r="BI1269"/>
  <c r="BH1269"/>
  <c r="BF1269"/>
  <c r="BE1269"/>
  <c r="T1269"/>
  <c r="R1269"/>
  <c r="P1269"/>
  <c r="BI1267"/>
  <c r="BH1267"/>
  <c r="BF1267"/>
  <c r="BE1267"/>
  <c r="T1267"/>
  <c r="R1267"/>
  <c r="P1267"/>
  <c r="BI1264"/>
  <c r="BH1264"/>
  <c r="BF1264"/>
  <c r="BE1264"/>
  <c r="T1264"/>
  <c r="R1264"/>
  <c r="P1264"/>
  <c r="BI1261"/>
  <c r="BH1261"/>
  <c r="BF1261"/>
  <c r="BE1261"/>
  <c r="T1261"/>
  <c r="R1261"/>
  <c r="P1261"/>
  <c r="BI1258"/>
  <c r="BH1258"/>
  <c r="BF1258"/>
  <c r="BE1258"/>
  <c r="T1258"/>
  <c r="R1258"/>
  <c r="P1258"/>
  <c r="BI1255"/>
  <c r="BH1255"/>
  <c r="BF1255"/>
  <c r="BE1255"/>
  <c r="T1255"/>
  <c r="R1255"/>
  <c r="P1255"/>
  <c r="BI1254"/>
  <c r="BH1254"/>
  <c r="BF1254"/>
  <c r="BE1254"/>
  <c r="T1254"/>
  <c r="R1254"/>
  <c r="P1254"/>
  <c r="BI1253"/>
  <c r="BH1253"/>
  <c r="BF1253"/>
  <c r="BE1253"/>
  <c r="T1253"/>
  <c r="R1253"/>
  <c r="P1253"/>
  <c r="BI1252"/>
  <c r="BH1252"/>
  <c r="BF1252"/>
  <c r="BE1252"/>
  <c r="T1252"/>
  <c r="R1252"/>
  <c r="P1252"/>
  <c r="BI1251"/>
  <c r="BH1251"/>
  <c r="BF1251"/>
  <c r="BE1251"/>
  <c r="T1251"/>
  <c r="R1251"/>
  <c r="P1251"/>
  <c r="BI1250"/>
  <c r="BH1250"/>
  <c r="BF1250"/>
  <c r="BE1250"/>
  <c r="T1250"/>
  <c r="R1250"/>
  <c r="P1250"/>
  <c r="BI1249"/>
  <c r="BH1249"/>
  <c r="BF1249"/>
  <c r="BE1249"/>
  <c r="T1249"/>
  <c r="R1249"/>
  <c r="P1249"/>
  <c r="BI1248"/>
  <c r="BH1248"/>
  <c r="BF1248"/>
  <c r="BE1248"/>
  <c r="T1248"/>
  <c r="R1248"/>
  <c r="P1248"/>
  <c r="BI1245"/>
  <c r="BH1245"/>
  <c r="BF1245"/>
  <c r="BE1245"/>
  <c r="T1245"/>
  <c r="R1245"/>
  <c r="P1245"/>
  <c r="BI1242"/>
  <c r="BH1242"/>
  <c r="BF1242"/>
  <c r="BE1242"/>
  <c r="T1242"/>
  <c r="R1242"/>
  <c r="P1242"/>
  <c r="BI1241"/>
  <c r="BH1241"/>
  <c r="BF1241"/>
  <c r="BE1241"/>
  <c r="T1241"/>
  <c r="R1241"/>
  <c r="P1241"/>
  <c r="BI1240"/>
  <c r="BH1240"/>
  <c r="BF1240"/>
  <c r="BE1240"/>
  <c r="T1240"/>
  <c r="R1240"/>
  <c r="P1240"/>
  <c r="BI1239"/>
  <c r="BH1239"/>
  <c r="BF1239"/>
  <c r="BE1239"/>
  <c r="T1239"/>
  <c r="R1239"/>
  <c r="P1239"/>
  <c r="BI1238"/>
  <c r="BH1238"/>
  <c r="BF1238"/>
  <c r="BE1238"/>
  <c r="T1238"/>
  <c r="R1238"/>
  <c r="P1238"/>
  <c r="BI1237"/>
  <c r="BH1237"/>
  <c r="BF1237"/>
  <c r="BE1237"/>
  <c r="T1237"/>
  <c r="R1237"/>
  <c r="P1237"/>
  <c r="BI1236"/>
  <c r="BH1236"/>
  <c r="BF1236"/>
  <c r="BE1236"/>
  <c r="T1236"/>
  <c r="R1236"/>
  <c r="P1236"/>
  <c r="BI1235"/>
  <c r="BH1235"/>
  <c r="BF1235"/>
  <c r="BE1235"/>
  <c r="T1235"/>
  <c r="R1235"/>
  <c r="P1235"/>
  <c r="BI1232"/>
  <c r="BH1232"/>
  <c r="BF1232"/>
  <c r="BE1232"/>
  <c r="T1232"/>
  <c r="R1232"/>
  <c r="P1232"/>
  <c r="BI1231"/>
  <c r="BH1231"/>
  <c r="BF1231"/>
  <c r="BE1231"/>
  <c r="T1231"/>
  <c r="R1231"/>
  <c r="P1231"/>
  <c r="BI1230"/>
  <c r="BH1230"/>
  <c r="BF1230"/>
  <c r="BE1230"/>
  <c r="T1230"/>
  <c r="R1230"/>
  <c r="P1230"/>
  <c r="BI1229"/>
  <c r="BH1229"/>
  <c r="BF1229"/>
  <c r="BE1229"/>
  <c r="T1229"/>
  <c r="R1229"/>
  <c r="P1229"/>
  <c r="BI1226"/>
  <c r="BH1226"/>
  <c r="BF1226"/>
  <c r="BE1226"/>
  <c r="T1226"/>
  <c r="R1226"/>
  <c r="P1226"/>
  <c r="BI1225"/>
  <c r="BH1225"/>
  <c r="BF1225"/>
  <c r="BE1225"/>
  <c r="T1225"/>
  <c r="R1225"/>
  <c r="P1225"/>
  <c r="BI1224"/>
  <c r="BH1224"/>
  <c r="BF1224"/>
  <c r="BE1224"/>
  <c r="T1224"/>
  <c r="R1224"/>
  <c r="P1224"/>
  <c r="BI1223"/>
  <c r="BH1223"/>
  <c r="BF1223"/>
  <c r="BE1223"/>
  <c r="T1223"/>
  <c r="R1223"/>
  <c r="P1223"/>
  <c r="BI1220"/>
  <c r="BH1220"/>
  <c r="BF1220"/>
  <c r="BE1220"/>
  <c r="T1220"/>
  <c r="R1220"/>
  <c r="P1220"/>
  <c r="BI1219"/>
  <c r="BH1219"/>
  <c r="BF1219"/>
  <c r="BE1219"/>
  <c r="T1219"/>
  <c r="R1219"/>
  <c r="P1219"/>
  <c r="BI1216"/>
  <c r="BH1216"/>
  <c r="BF1216"/>
  <c r="BE1216"/>
  <c r="T1216"/>
  <c r="R1216"/>
  <c r="P1216"/>
  <c r="BI1212"/>
  <c r="BH1212"/>
  <c r="BF1212"/>
  <c r="BE1212"/>
  <c r="T1212"/>
  <c r="R1212"/>
  <c r="P1212"/>
  <c r="BI1209"/>
  <c r="BH1209"/>
  <c r="BF1209"/>
  <c r="BE1209"/>
  <c r="T1209"/>
  <c r="R1209"/>
  <c r="P1209"/>
  <c r="BI1208"/>
  <c r="BH1208"/>
  <c r="BF1208"/>
  <c r="BE1208"/>
  <c r="T1208"/>
  <c r="R1208"/>
  <c r="P1208"/>
  <c r="BI1207"/>
  <c r="BH1207"/>
  <c r="BF1207"/>
  <c r="BE1207"/>
  <c r="T1207"/>
  <c r="R1207"/>
  <c r="P1207"/>
  <c r="BI1206"/>
  <c r="BH1206"/>
  <c r="BF1206"/>
  <c r="BE1206"/>
  <c r="T1206"/>
  <c r="R1206"/>
  <c r="P1206"/>
  <c r="BI1203"/>
  <c r="BH1203"/>
  <c r="BF1203"/>
  <c r="BE1203"/>
  <c r="T1203"/>
  <c r="R1203"/>
  <c r="P1203"/>
  <c r="BI1199"/>
  <c r="BH1199"/>
  <c r="BF1199"/>
  <c r="BE1199"/>
  <c r="T1199"/>
  <c r="R1199"/>
  <c r="P1199"/>
  <c r="BI1198"/>
  <c r="BH1198"/>
  <c r="BF1198"/>
  <c r="BE1198"/>
  <c r="T1198"/>
  <c r="R1198"/>
  <c r="P1198"/>
  <c r="BI1197"/>
  <c r="BH1197"/>
  <c r="BF1197"/>
  <c r="BE1197"/>
  <c r="T1197"/>
  <c r="R1197"/>
  <c r="P1197"/>
  <c r="BI1196"/>
  <c r="BH1196"/>
  <c r="BF1196"/>
  <c r="BE1196"/>
  <c r="T1196"/>
  <c r="R1196"/>
  <c r="P1196"/>
  <c r="BI1195"/>
  <c r="BH1195"/>
  <c r="BF1195"/>
  <c r="BE1195"/>
  <c r="T1195"/>
  <c r="R1195"/>
  <c r="P1195"/>
  <c r="BI1194"/>
  <c r="BH1194"/>
  <c r="BF1194"/>
  <c r="BE1194"/>
  <c r="T1194"/>
  <c r="R1194"/>
  <c r="P1194"/>
  <c r="BI1191"/>
  <c r="BH1191"/>
  <c r="BF1191"/>
  <c r="BE1191"/>
  <c r="T1191"/>
  <c r="R1191"/>
  <c r="P1191"/>
  <c r="BI1190"/>
  <c r="BH1190"/>
  <c r="BF1190"/>
  <c r="BE1190"/>
  <c r="T1190"/>
  <c r="R1190"/>
  <c r="P1190"/>
  <c r="BI1189"/>
  <c r="BH1189"/>
  <c r="BF1189"/>
  <c r="BE1189"/>
  <c r="T1189"/>
  <c r="R1189"/>
  <c r="P1189"/>
  <c r="BI1188"/>
  <c r="BH1188"/>
  <c r="BF1188"/>
  <c r="BE1188"/>
  <c r="T1188"/>
  <c r="R1188"/>
  <c r="P1188"/>
  <c r="BI1185"/>
  <c r="BH1185"/>
  <c r="BF1185"/>
  <c r="BE1185"/>
  <c r="T1185"/>
  <c r="R1185"/>
  <c r="P1185"/>
  <c r="BI1184"/>
  <c r="BH1184"/>
  <c r="BF1184"/>
  <c r="BE1184"/>
  <c r="T1184"/>
  <c r="R1184"/>
  <c r="P1184"/>
  <c r="BI1183"/>
  <c r="BH1183"/>
  <c r="BF1183"/>
  <c r="BE1183"/>
  <c r="T1183"/>
  <c r="R1183"/>
  <c r="P1183"/>
  <c r="BI1182"/>
  <c r="BH1182"/>
  <c r="BF1182"/>
  <c r="BE1182"/>
  <c r="T1182"/>
  <c r="R1182"/>
  <c r="P1182"/>
  <c r="BI1181"/>
  <c r="BH1181"/>
  <c r="BF1181"/>
  <c r="BE1181"/>
  <c r="T1181"/>
  <c r="R1181"/>
  <c r="P1181"/>
  <c r="BI1178"/>
  <c r="BH1178"/>
  <c r="BF1178"/>
  <c r="BE1178"/>
  <c r="T1178"/>
  <c r="R1178"/>
  <c r="P1178"/>
  <c r="BI1177"/>
  <c r="BH1177"/>
  <c r="BF1177"/>
  <c r="BE1177"/>
  <c r="T1177"/>
  <c r="R1177"/>
  <c r="P1177"/>
  <c r="BI1176"/>
  <c r="BH1176"/>
  <c r="BF1176"/>
  <c r="BE1176"/>
  <c r="T1176"/>
  <c r="R1176"/>
  <c r="P1176"/>
  <c r="BI1175"/>
  <c r="BH1175"/>
  <c r="BF1175"/>
  <c r="BE1175"/>
  <c r="T1175"/>
  <c r="R1175"/>
  <c r="P1175"/>
  <c r="BI1172"/>
  <c r="BH1172"/>
  <c r="BF1172"/>
  <c r="BE1172"/>
  <c r="T1172"/>
  <c r="R1172"/>
  <c r="P1172"/>
  <c r="BI1171"/>
  <c r="BH1171"/>
  <c r="BF1171"/>
  <c r="BE1171"/>
  <c r="T1171"/>
  <c r="R1171"/>
  <c r="P1171"/>
  <c r="BI1170"/>
  <c r="BH1170"/>
  <c r="BF1170"/>
  <c r="BE1170"/>
  <c r="T1170"/>
  <c r="R1170"/>
  <c r="P1170"/>
  <c r="BI1167"/>
  <c r="BH1167"/>
  <c r="BF1167"/>
  <c r="BE1167"/>
  <c r="T1167"/>
  <c r="R1167"/>
  <c r="P1167"/>
  <c r="BI1166"/>
  <c r="BH1166"/>
  <c r="BF1166"/>
  <c r="BE1166"/>
  <c r="T1166"/>
  <c r="R1166"/>
  <c r="P1166"/>
  <c r="BI1163"/>
  <c r="BH1163"/>
  <c r="BF1163"/>
  <c r="BE1163"/>
  <c r="T1163"/>
  <c r="R1163"/>
  <c r="P1163"/>
  <c r="BI1162"/>
  <c r="BH1162"/>
  <c r="BF1162"/>
  <c r="BE1162"/>
  <c r="T1162"/>
  <c r="R1162"/>
  <c r="P1162"/>
  <c r="BI1161"/>
  <c r="BH1161"/>
  <c r="BF1161"/>
  <c r="BE1161"/>
  <c r="T1161"/>
  <c r="R1161"/>
  <c r="P1161"/>
  <c r="BI1160"/>
  <c r="BH1160"/>
  <c r="BF1160"/>
  <c r="BE1160"/>
  <c r="T1160"/>
  <c r="R1160"/>
  <c r="P1160"/>
  <c r="BI1159"/>
  <c r="BH1159"/>
  <c r="BF1159"/>
  <c r="BE1159"/>
  <c r="T1159"/>
  <c r="R1159"/>
  <c r="P1159"/>
  <c r="BI1158"/>
  <c r="BH1158"/>
  <c r="BF1158"/>
  <c r="BE1158"/>
  <c r="T1158"/>
  <c r="R1158"/>
  <c r="P1158"/>
  <c r="BI1155"/>
  <c r="BH1155"/>
  <c r="BF1155"/>
  <c r="BE1155"/>
  <c r="T1155"/>
  <c r="R1155"/>
  <c r="P1155"/>
  <c r="BI1154"/>
  <c r="BH1154"/>
  <c r="BF1154"/>
  <c r="BE1154"/>
  <c r="T1154"/>
  <c r="R1154"/>
  <c r="P1154"/>
  <c r="BI1153"/>
  <c r="BH1153"/>
  <c r="BF1153"/>
  <c r="BE1153"/>
  <c r="T1153"/>
  <c r="R1153"/>
  <c r="P1153"/>
  <c r="BI1150"/>
  <c r="BH1150"/>
  <c r="BF1150"/>
  <c r="BE1150"/>
  <c r="T1150"/>
  <c r="R1150"/>
  <c r="P1150"/>
  <c r="BI1149"/>
  <c r="BH1149"/>
  <c r="BF1149"/>
  <c r="BE1149"/>
  <c r="T1149"/>
  <c r="R1149"/>
  <c r="P1149"/>
  <c r="BI1146"/>
  <c r="BH1146"/>
  <c r="BF1146"/>
  <c r="BE1146"/>
  <c r="T1146"/>
  <c r="R1146"/>
  <c r="P1146"/>
  <c r="BI1145"/>
  <c r="BH1145"/>
  <c r="BF1145"/>
  <c r="BE1145"/>
  <c r="T1145"/>
  <c r="R1145"/>
  <c r="P1145"/>
  <c r="BI1144"/>
  <c r="BH1144"/>
  <c r="BF1144"/>
  <c r="BE1144"/>
  <c r="T1144"/>
  <c r="R1144"/>
  <c r="P1144"/>
  <c r="BI1143"/>
  <c r="BH1143"/>
  <c r="BF1143"/>
  <c r="BE1143"/>
  <c r="T1143"/>
  <c r="R1143"/>
  <c r="P1143"/>
  <c r="BI1142"/>
  <c r="BH1142"/>
  <c r="BF1142"/>
  <c r="BE1142"/>
  <c r="T1142"/>
  <c r="R1142"/>
  <c r="P1142"/>
  <c r="BI1141"/>
  <c r="BH1141"/>
  <c r="BF1141"/>
  <c r="BE1141"/>
  <c r="T1141"/>
  <c r="R1141"/>
  <c r="P1141"/>
  <c r="BI1140"/>
  <c r="BH1140"/>
  <c r="BF1140"/>
  <c r="BE1140"/>
  <c r="T1140"/>
  <c r="R1140"/>
  <c r="P1140"/>
  <c r="BI1139"/>
  <c r="BH1139"/>
  <c r="BF1139"/>
  <c r="BE1139"/>
  <c r="T1139"/>
  <c r="R1139"/>
  <c r="P1139"/>
  <c r="BI1138"/>
  <c r="BH1138"/>
  <c r="BF1138"/>
  <c r="BE1138"/>
  <c r="T1138"/>
  <c r="R1138"/>
  <c r="P1138"/>
  <c r="BI1137"/>
  <c r="BH1137"/>
  <c r="BF1137"/>
  <c r="BE1137"/>
  <c r="T1137"/>
  <c r="R1137"/>
  <c r="P1137"/>
  <c r="BI1134"/>
  <c r="BH1134"/>
  <c r="BF1134"/>
  <c r="BE1134"/>
  <c r="T1134"/>
  <c r="R1134"/>
  <c r="P1134"/>
  <c r="BI1131"/>
  <c r="BH1131"/>
  <c r="BF1131"/>
  <c r="BE1131"/>
  <c r="T1131"/>
  <c r="R1131"/>
  <c r="P1131"/>
  <c r="BI1128"/>
  <c r="BH1128"/>
  <c r="BF1128"/>
  <c r="BE1128"/>
  <c r="T1128"/>
  <c r="R1128"/>
  <c r="P1128"/>
  <c r="BI1125"/>
  <c r="BH1125"/>
  <c r="BF1125"/>
  <c r="BE1125"/>
  <c r="T1125"/>
  <c r="R1125"/>
  <c r="P1125"/>
  <c r="BI1124"/>
  <c r="BH1124"/>
  <c r="BF1124"/>
  <c r="BE1124"/>
  <c r="T1124"/>
  <c r="R1124"/>
  <c r="P1124"/>
  <c r="BI1121"/>
  <c r="BH1121"/>
  <c r="BF1121"/>
  <c r="BE1121"/>
  <c r="T1121"/>
  <c r="R1121"/>
  <c r="P1121"/>
  <c r="BI1120"/>
  <c r="BH1120"/>
  <c r="BF1120"/>
  <c r="BE1120"/>
  <c r="T1120"/>
  <c r="R1120"/>
  <c r="P1120"/>
  <c r="BI1117"/>
  <c r="BH1117"/>
  <c r="BF1117"/>
  <c r="BE1117"/>
  <c r="T1117"/>
  <c r="R1117"/>
  <c r="P1117"/>
  <c r="BI1116"/>
  <c r="BH1116"/>
  <c r="BF1116"/>
  <c r="BE1116"/>
  <c r="T1116"/>
  <c r="R1116"/>
  <c r="P1116"/>
  <c r="BI1113"/>
  <c r="BH1113"/>
  <c r="BF1113"/>
  <c r="BE1113"/>
  <c r="T1113"/>
  <c r="R1113"/>
  <c r="P1113"/>
  <c r="BI1112"/>
  <c r="BH1112"/>
  <c r="BF1112"/>
  <c r="BE1112"/>
  <c r="T1112"/>
  <c r="R1112"/>
  <c r="P1112"/>
  <c r="BI1109"/>
  <c r="BH1109"/>
  <c r="BF1109"/>
  <c r="BE1109"/>
  <c r="T1109"/>
  <c r="R1109"/>
  <c r="P1109"/>
  <c r="BI1108"/>
  <c r="BH1108"/>
  <c r="BF1108"/>
  <c r="BE1108"/>
  <c r="T1108"/>
  <c r="R1108"/>
  <c r="P1108"/>
  <c r="BI1105"/>
  <c r="BH1105"/>
  <c r="BF1105"/>
  <c r="BE1105"/>
  <c r="T1105"/>
  <c r="R1105"/>
  <c r="P1105"/>
  <c r="BI1104"/>
  <c r="BH1104"/>
  <c r="BF1104"/>
  <c r="BE1104"/>
  <c r="T1104"/>
  <c r="R1104"/>
  <c r="P1104"/>
  <c r="BI1103"/>
  <c r="BH1103"/>
  <c r="BF1103"/>
  <c r="BE1103"/>
  <c r="T1103"/>
  <c r="R1103"/>
  <c r="P1103"/>
  <c r="BI1102"/>
  <c r="BH1102"/>
  <c r="BF1102"/>
  <c r="BE1102"/>
  <c r="T1102"/>
  <c r="R1102"/>
  <c r="P1102"/>
  <c r="BI1101"/>
  <c r="BH1101"/>
  <c r="BF1101"/>
  <c r="BE1101"/>
  <c r="T1101"/>
  <c r="R1101"/>
  <c r="P1101"/>
  <c r="BI1098"/>
  <c r="BH1098"/>
  <c r="BF1098"/>
  <c r="BE1098"/>
  <c r="T1098"/>
  <c r="R1098"/>
  <c r="P1098"/>
  <c r="BI1097"/>
  <c r="BH1097"/>
  <c r="BF1097"/>
  <c r="BE1097"/>
  <c r="T1097"/>
  <c r="R1097"/>
  <c r="P1097"/>
  <c r="BI1096"/>
  <c r="BH1096"/>
  <c r="BF1096"/>
  <c r="BE1096"/>
  <c r="T1096"/>
  <c r="R1096"/>
  <c r="P1096"/>
  <c r="BI1095"/>
  <c r="BH1095"/>
  <c r="BF1095"/>
  <c r="BE1095"/>
  <c r="T1095"/>
  <c r="R1095"/>
  <c r="P1095"/>
  <c r="BI1094"/>
  <c r="BH1094"/>
  <c r="BF1094"/>
  <c r="BE1094"/>
  <c r="T1094"/>
  <c r="R1094"/>
  <c r="P1094"/>
  <c r="BI1093"/>
  <c r="BH1093"/>
  <c r="BF1093"/>
  <c r="BE1093"/>
  <c r="T1093"/>
  <c r="R1093"/>
  <c r="P1093"/>
  <c r="BI1092"/>
  <c r="BH1092"/>
  <c r="BF1092"/>
  <c r="BE1092"/>
  <c r="T1092"/>
  <c r="R1092"/>
  <c r="P1092"/>
  <c r="BI1091"/>
  <c r="BH1091"/>
  <c r="BF1091"/>
  <c r="BE1091"/>
  <c r="T1091"/>
  <c r="R1091"/>
  <c r="P1091"/>
  <c r="BI1090"/>
  <c r="BH1090"/>
  <c r="BF1090"/>
  <c r="BE1090"/>
  <c r="T1090"/>
  <c r="R1090"/>
  <c r="P1090"/>
  <c r="BI1087"/>
  <c r="BH1087"/>
  <c r="BF1087"/>
  <c r="BE1087"/>
  <c r="T1087"/>
  <c r="R1087"/>
  <c r="P1087"/>
  <c r="BI1084"/>
  <c r="BH1084"/>
  <c r="BF1084"/>
  <c r="BE1084"/>
  <c r="T1084"/>
  <c r="R1084"/>
  <c r="P1084"/>
  <c r="BI1083"/>
  <c r="BH1083"/>
  <c r="BF1083"/>
  <c r="BE1083"/>
  <c r="T1083"/>
  <c r="R1083"/>
  <c r="P1083"/>
  <c r="BI1080"/>
  <c r="BH1080"/>
  <c r="BF1080"/>
  <c r="BE1080"/>
  <c r="T1080"/>
  <c r="R1080"/>
  <c r="P1080"/>
  <c r="BI1079"/>
  <c r="BH1079"/>
  <c r="BF1079"/>
  <c r="BE1079"/>
  <c r="T1079"/>
  <c r="R1079"/>
  <c r="P1079"/>
  <c r="BI1076"/>
  <c r="BH1076"/>
  <c r="BF1076"/>
  <c r="BE1076"/>
  <c r="T1076"/>
  <c r="R1076"/>
  <c r="P1076"/>
  <c r="BI1075"/>
  <c r="BH1075"/>
  <c r="BF1075"/>
  <c r="BE1075"/>
  <c r="T1075"/>
  <c r="R1075"/>
  <c r="P1075"/>
  <c r="BI1073"/>
  <c r="BH1073"/>
  <c r="BF1073"/>
  <c r="BE1073"/>
  <c r="T1073"/>
  <c r="R1073"/>
  <c r="P1073"/>
  <c r="BI1072"/>
  <c r="BH1072"/>
  <c r="BF1072"/>
  <c r="BE1072"/>
  <c r="T1072"/>
  <c r="R1072"/>
  <c r="P1072"/>
  <c r="BI1071"/>
  <c r="BH1071"/>
  <c r="BF1071"/>
  <c r="BE1071"/>
  <c r="T1071"/>
  <c r="R1071"/>
  <c r="P1071"/>
  <c r="BI1070"/>
  <c r="BH1070"/>
  <c r="BF1070"/>
  <c r="BE1070"/>
  <c r="T1070"/>
  <c r="R1070"/>
  <c r="P1070"/>
  <c r="BI1069"/>
  <c r="BH1069"/>
  <c r="BF1069"/>
  <c r="BE1069"/>
  <c r="T1069"/>
  <c r="R1069"/>
  <c r="P1069"/>
  <c r="BI1068"/>
  <c r="BH1068"/>
  <c r="BF1068"/>
  <c r="BE1068"/>
  <c r="T1068"/>
  <c r="R1068"/>
  <c r="P1068"/>
  <c r="BI1067"/>
  <c r="BH1067"/>
  <c r="BF1067"/>
  <c r="BE1067"/>
  <c r="T1067"/>
  <c r="R1067"/>
  <c r="P1067"/>
  <c r="BI1066"/>
  <c r="BH1066"/>
  <c r="BF1066"/>
  <c r="BE1066"/>
  <c r="T1066"/>
  <c r="R1066"/>
  <c r="P1066"/>
  <c r="BI1065"/>
  <c r="BH1065"/>
  <c r="BF1065"/>
  <c r="BE1065"/>
  <c r="T1065"/>
  <c r="R1065"/>
  <c r="P1065"/>
  <c r="BI1064"/>
  <c r="BH1064"/>
  <c r="BF1064"/>
  <c r="BE1064"/>
  <c r="T1064"/>
  <c r="R1064"/>
  <c r="P1064"/>
  <c r="BI1063"/>
  <c r="BH1063"/>
  <c r="BF1063"/>
  <c r="BE1063"/>
  <c r="T1063"/>
  <c r="R1063"/>
  <c r="P1063"/>
  <c r="BI1062"/>
  <c r="BH1062"/>
  <c r="BF1062"/>
  <c r="BE1062"/>
  <c r="T1062"/>
  <c r="R1062"/>
  <c r="P1062"/>
  <c r="BI1061"/>
  <c r="BH1061"/>
  <c r="BF1061"/>
  <c r="BE1061"/>
  <c r="T1061"/>
  <c r="R1061"/>
  <c r="P1061"/>
  <c r="BI1059"/>
  <c r="BH1059"/>
  <c r="BF1059"/>
  <c r="BE1059"/>
  <c r="T1059"/>
  <c r="R1059"/>
  <c r="P1059"/>
  <c r="BI1058"/>
  <c r="BH1058"/>
  <c r="BF1058"/>
  <c r="BE1058"/>
  <c r="T1058"/>
  <c r="R1058"/>
  <c r="P1058"/>
  <c r="BI1057"/>
  <c r="BH1057"/>
  <c r="BF1057"/>
  <c r="BE1057"/>
  <c r="T1057"/>
  <c r="R1057"/>
  <c r="P1057"/>
  <c r="BI1056"/>
  <c r="BH1056"/>
  <c r="BF1056"/>
  <c r="BE1056"/>
  <c r="T1056"/>
  <c r="R1056"/>
  <c r="P1056"/>
  <c r="BI1055"/>
  <c r="BH1055"/>
  <c r="BF1055"/>
  <c r="BE1055"/>
  <c r="T1055"/>
  <c r="R1055"/>
  <c r="P1055"/>
  <c r="BI1054"/>
  <c r="BH1054"/>
  <c r="BF1054"/>
  <c r="BE1054"/>
  <c r="T1054"/>
  <c r="R1054"/>
  <c r="P1054"/>
  <c r="BI1053"/>
  <c r="BH1053"/>
  <c r="BF1053"/>
  <c r="BE1053"/>
  <c r="T1053"/>
  <c r="R1053"/>
  <c r="P1053"/>
  <c r="BI1052"/>
  <c r="BH1052"/>
  <c r="BF1052"/>
  <c r="BE1052"/>
  <c r="T1052"/>
  <c r="R1052"/>
  <c r="P1052"/>
  <c r="BI1051"/>
  <c r="BH1051"/>
  <c r="BF1051"/>
  <c r="BE1051"/>
  <c r="T1051"/>
  <c r="R1051"/>
  <c r="P1051"/>
  <c r="BI1050"/>
  <c r="BH1050"/>
  <c r="BF1050"/>
  <c r="BE1050"/>
  <c r="T1050"/>
  <c r="R1050"/>
  <c r="P1050"/>
  <c r="BI1049"/>
  <c r="BH1049"/>
  <c r="BF1049"/>
  <c r="BE1049"/>
  <c r="T1049"/>
  <c r="R1049"/>
  <c r="P1049"/>
  <c r="BI1047"/>
  <c r="BH1047"/>
  <c r="BF1047"/>
  <c r="BE1047"/>
  <c r="T1047"/>
  <c r="R1047"/>
  <c r="P1047"/>
  <c r="BI1046"/>
  <c r="BH1046"/>
  <c r="BF1046"/>
  <c r="BE1046"/>
  <c r="T1046"/>
  <c r="R1046"/>
  <c r="P1046"/>
  <c r="BI1045"/>
  <c r="BH1045"/>
  <c r="BF1045"/>
  <c r="BE1045"/>
  <c r="T1045"/>
  <c r="R1045"/>
  <c r="P1045"/>
  <c r="BI1044"/>
  <c r="BH1044"/>
  <c r="BF1044"/>
  <c r="BE1044"/>
  <c r="T1044"/>
  <c r="R1044"/>
  <c r="P1044"/>
  <c r="BI1043"/>
  <c r="BH1043"/>
  <c r="BF1043"/>
  <c r="BE1043"/>
  <c r="T1043"/>
  <c r="R1043"/>
  <c r="P1043"/>
  <c r="BI1040"/>
  <c r="BH1040"/>
  <c r="BF1040"/>
  <c r="BE1040"/>
  <c r="T1040"/>
  <c r="R1040"/>
  <c r="P1040"/>
  <c r="BI1038"/>
  <c r="BH1038"/>
  <c r="BF1038"/>
  <c r="BE1038"/>
  <c r="T1038"/>
  <c r="R1038"/>
  <c r="P1038"/>
  <c r="BI1037"/>
  <c r="BH1037"/>
  <c r="BF1037"/>
  <c r="BE1037"/>
  <c r="T1037"/>
  <c r="R1037"/>
  <c r="P1037"/>
  <c r="BI1036"/>
  <c r="BH1036"/>
  <c r="BF1036"/>
  <c r="BE1036"/>
  <c r="T1036"/>
  <c r="R1036"/>
  <c r="P1036"/>
  <c r="BI1035"/>
  <c r="BH1035"/>
  <c r="BF1035"/>
  <c r="BE1035"/>
  <c r="T1035"/>
  <c r="R1035"/>
  <c r="P1035"/>
  <c r="BI1034"/>
  <c r="BH1034"/>
  <c r="BF1034"/>
  <c r="BE1034"/>
  <c r="T1034"/>
  <c r="R1034"/>
  <c r="P1034"/>
  <c r="BI1033"/>
  <c r="BH1033"/>
  <c r="BF1033"/>
  <c r="BE1033"/>
  <c r="T1033"/>
  <c r="R1033"/>
  <c r="P1033"/>
  <c r="BI1031"/>
  <c r="BH1031"/>
  <c r="BF1031"/>
  <c r="BE1031"/>
  <c r="T1031"/>
  <c r="T1030"/>
  <c r="R1031"/>
  <c r="R1030"/>
  <c r="P1031"/>
  <c r="P1030"/>
  <c r="BI1029"/>
  <c r="BH1029"/>
  <c r="BF1029"/>
  <c r="BE1029"/>
  <c r="T1029"/>
  <c r="R1029"/>
  <c r="P1029"/>
  <c r="BI1028"/>
  <c r="BH1028"/>
  <c r="BF1028"/>
  <c r="BE1028"/>
  <c r="T1028"/>
  <c r="R1028"/>
  <c r="P1028"/>
  <c r="BI1026"/>
  <c r="BH1026"/>
  <c r="BF1026"/>
  <c r="BE1026"/>
  <c r="T1026"/>
  <c r="R1026"/>
  <c r="P1026"/>
  <c r="BI1025"/>
  <c r="BH1025"/>
  <c r="BF1025"/>
  <c r="BE1025"/>
  <c r="T1025"/>
  <c r="R1025"/>
  <c r="P1025"/>
  <c r="BI1024"/>
  <c r="BH1024"/>
  <c r="BF1024"/>
  <c r="BE1024"/>
  <c r="T1024"/>
  <c r="R1024"/>
  <c r="P1024"/>
  <c r="BI1023"/>
  <c r="BH1023"/>
  <c r="BF1023"/>
  <c r="BE1023"/>
  <c r="T1023"/>
  <c r="R1023"/>
  <c r="P1023"/>
  <c r="BI1022"/>
  <c r="BH1022"/>
  <c r="BF1022"/>
  <c r="BE1022"/>
  <c r="T1022"/>
  <c r="R1022"/>
  <c r="P1022"/>
  <c r="BI1021"/>
  <c r="BH1021"/>
  <c r="BF1021"/>
  <c r="BE1021"/>
  <c r="T1021"/>
  <c r="R1021"/>
  <c r="P1021"/>
  <c r="BI1020"/>
  <c r="BH1020"/>
  <c r="BF1020"/>
  <c r="BE1020"/>
  <c r="T1020"/>
  <c r="R1020"/>
  <c r="P1020"/>
  <c r="BI1019"/>
  <c r="BH1019"/>
  <c r="BF1019"/>
  <c r="BE1019"/>
  <c r="T1019"/>
  <c r="R1019"/>
  <c r="P1019"/>
  <c r="BI1018"/>
  <c r="BH1018"/>
  <c r="BF1018"/>
  <c r="BE1018"/>
  <c r="T1018"/>
  <c r="R1018"/>
  <c r="P1018"/>
  <c r="BI1017"/>
  <c r="BH1017"/>
  <c r="BF1017"/>
  <c r="BE1017"/>
  <c r="T1017"/>
  <c r="R1017"/>
  <c r="P1017"/>
  <c r="BI1016"/>
  <c r="BH1016"/>
  <c r="BF1016"/>
  <c r="BE1016"/>
  <c r="T1016"/>
  <c r="R1016"/>
  <c r="P1016"/>
  <c r="BI1015"/>
  <c r="BH1015"/>
  <c r="BF1015"/>
  <c r="BE1015"/>
  <c r="T1015"/>
  <c r="R1015"/>
  <c r="P1015"/>
  <c r="BI1014"/>
  <c r="BH1014"/>
  <c r="BF1014"/>
  <c r="BE1014"/>
  <c r="T1014"/>
  <c r="R1014"/>
  <c r="P1014"/>
  <c r="BI1013"/>
  <c r="BH1013"/>
  <c r="BF1013"/>
  <c r="BE1013"/>
  <c r="T1013"/>
  <c r="R1013"/>
  <c r="P1013"/>
  <c r="BI1012"/>
  <c r="BH1012"/>
  <c r="BF1012"/>
  <c r="BE1012"/>
  <c r="T1012"/>
  <c r="R1012"/>
  <c r="P1012"/>
  <c r="BI1011"/>
  <c r="BH1011"/>
  <c r="BF1011"/>
  <c r="BE1011"/>
  <c r="T1011"/>
  <c r="R1011"/>
  <c r="P1011"/>
  <c r="BI1010"/>
  <c r="BH1010"/>
  <c r="BF1010"/>
  <c r="BE1010"/>
  <c r="T1010"/>
  <c r="R1010"/>
  <c r="P1010"/>
  <c r="BI1009"/>
  <c r="BH1009"/>
  <c r="BF1009"/>
  <c r="BE1009"/>
  <c r="T1009"/>
  <c r="R1009"/>
  <c r="P1009"/>
  <c r="BI1008"/>
  <c r="BH1008"/>
  <c r="BF1008"/>
  <c r="BE1008"/>
  <c r="T1008"/>
  <c r="R1008"/>
  <c r="P1008"/>
  <c r="BI1007"/>
  <c r="BH1007"/>
  <c r="BF1007"/>
  <c r="BE1007"/>
  <c r="T1007"/>
  <c r="R1007"/>
  <c r="P1007"/>
  <c r="BI1006"/>
  <c r="BH1006"/>
  <c r="BF1006"/>
  <c r="BE1006"/>
  <c r="T1006"/>
  <c r="R1006"/>
  <c r="P1006"/>
  <c r="BI1005"/>
  <c r="BH1005"/>
  <c r="BF1005"/>
  <c r="BE1005"/>
  <c r="T1005"/>
  <c r="R1005"/>
  <c r="P1005"/>
  <c r="BI1004"/>
  <c r="BH1004"/>
  <c r="BF1004"/>
  <c r="BE1004"/>
  <c r="T1004"/>
  <c r="R1004"/>
  <c r="P1004"/>
  <c r="BI1003"/>
  <c r="BH1003"/>
  <c r="BF1003"/>
  <c r="BE1003"/>
  <c r="T1003"/>
  <c r="R1003"/>
  <c r="P1003"/>
  <c r="BI1002"/>
  <c r="BH1002"/>
  <c r="BF1002"/>
  <c r="BE1002"/>
  <c r="T1002"/>
  <c r="R1002"/>
  <c r="P1002"/>
  <c r="BI1001"/>
  <c r="BH1001"/>
  <c r="BF1001"/>
  <c r="BE1001"/>
  <c r="T1001"/>
  <c r="R1001"/>
  <c r="P1001"/>
  <c r="BI1000"/>
  <c r="BH1000"/>
  <c r="BF1000"/>
  <c r="BE1000"/>
  <c r="T1000"/>
  <c r="R1000"/>
  <c r="P1000"/>
  <c r="BI999"/>
  <c r="BH999"/>
  <c r="BF999"/>
  <c r="BE999"/>
  <c r="T999"/>
  <c r="R999"/>
  <c r="P999"/>
  <c r="BI998"/>
  <c r="BH998"/>
  <c r="BF998"/>
  <c r="BE998"/>
  <c r="T998"/>
  <c r="R998"/>
  <c r="P998"/>
  <c r="BI997"/>
  <c r="BH997"/>
  <c r="BF997"/>
  <c r="BE997"/>
  <c r="T997"/>
  <c r="R997"/>
  <c r="P997"/>
  <c r="BI996"/>
  <c r="BH996"/>
  <c r="BF996"/>
  <c r="BE996"/>
  <c r="T996"/>
  <c r="R996"/>
  <c r="P996"/>
  <c r="BI995"/>
  <c r="BH995"/>
  <c r="BF995"/>
  <c r="BE995"/>
  <c r="T995"/>
  <c r="R995"/>
  <c r="P995"/>
  <c r="BI994"/>
  <c r="BH994"/>
  <c r="BF994"/>
  <c r="BE994"/>
  <c r="T994"/>
  <c r="R994"/>
  <c r="P994"/>
  <c r="BI993"/>
  <c r="BH993"/>
  <c r="BF993"/>
  <c r="BE993"/>
  <c r="T993"/>
  <c r="R993"/>
  <c r="P993"/>
  <c r="BI992"/>
  <c r="BH992"/>
  <c r="BF992"/>
  <c r="BE992"/>
  <c r="T992"/>
  <c r="R992"/>
  <c r="P992"/>
  <c r="BI990"/>
  <c r="BH990"/>
  <c r="BF990"/>
  <c r="BE990"/>
  <c r="T990"/>
  <c r="R990"/>
  <c r="P990"/>
  <c r="BI989"/>
  <c r="BH989"/>
  <c r="BF989"/>
  <c r="BE989"/>
  <c r="T989"/>
  <c r="R989"/>
  <c r="P989"/>
  <c r="BI988"/>
  <c r="BH988"/>
  <c r="BF988"/>
  <c r="BE988"/>
  <c r="T988"/>
  <c r="R988"/>
  <c r="P988"/>
  <c r="BI987"/>
  <c r="BH987"/>
  <c r="BF987"/>
  <c r="BE987"/>
  <c r="T987"/>
  <c r="R987"/>
  <c r="P987"/>
  <c r="BI986"/>
  <c r="BH986"/>
  <c r="BF986"/>
  <c r="BE986"/>
  <c r="T986"/>
  <c r="R986"/>
  <c r="P986"/>
  <c r="BI985"/>
  <c r="BH985"/>
  <c r="BF985"/>
  <c r="BE985"/>
  <c r="T985"/>
  <c r="R985"/>
  <c r="P985"/>
  <c r="BI984"/>
  <c r="BH984"/>
  <c r="BF984"/>
  <c r="BE984"/>
  <c r="T984"/>
  <c r="R984"/>
  <c r="P984"/>
  <c r="BI983"/>
  <c r="BH983"/>
  <c r="BF983"/>
  <c r="BE983"/>
  <c r="T983"/>
  <c r="R983"/>
  <c r="P983"/>
  <c r="BI982"/>
  <c r="BH982"/>
  <c r="BF982"/>
  <c r="BE982"/>
  <c r="T982"/>
  <c r="R982"/>
  <c r="P982"/>
  <c r="BI981"/>
  <c r="BH981"/>
  <c r="BF981"/>
  <c r="BE981"/>
  <c r="T981"/>
  <c r="R981"/>
  <c r="P981"/>
  <c r="BI980"/>
  <c r="BH980"/>
  <c r="BF980"/>
  <c r="BE980"/>
  <c r="T980"/>
  <c r="R980"/>
  <c r="P980"/>
  <c r="BI979"/>
  <c r="BH979"/>
  <c r="BF979"/>
  <c r="BE979"/>
  <c r="T979"/>
  <c r="R979"/>
  <c r="P979"/>
  <c r="BI977"/>
  <c r="BH977"/>
  <c r="BF977"/>
  <c r="BE977"/>
  <c r="T977"/>
  <c r="R977"/>
  <c r="P977"/>
  <c r="BI976"/>
  <c r="BH976"/>
  <c r="BF976"/>
  <c r="BE976"/>
  <c r="T976"/>
  <c r="R976"/>
  <c r="P976"/>
  <c r="BI973"/>
  <c r="BH973"/>
  <c r="BF973"/>
  <c r="BE973"/>
  <c r="T973"/>
  <c r="R973"/>
  <c r="P973"/>
  <c r="BI972"/>
  <c r="BH972"/>
  <c r="BF972"/>
  <c r="BE972"/>
  <c r="T972"/>
  <c r="R972"/>
  <c r="P972"/>
  <c r="BI971"/>
  <c r="BH971"/>
  <c r="BF971"/>
  <c r="BE971"/>
  <c r="T971"/>
  <c r="R971"/>
  <c r="P971"/>
  <c r="BI970"/>
  <c r="BH970"/>
  <c r="BF970"/>
  <c r="BE970"/>
  <c r="T970"/>
  <c r="R970"/>
  <c r="P970"/>
  <c r="BI969"/>
  <c r="BH969"/>
  <c r="BF969"/>
  <c r="BE969"/>
  <c r="T969"/>
  <c r="R969"/>
  <c r="P969"/>
  <c r="BI968"/>
  <c r="BH968"/>
  <c r="BF968"/>
  <c r="BE968"/>
  <c r="T968"/>
  <c r="R968"/>
  <c r="P968"/>
  <c r="BI967"/>
  <c r="BH967"/>
  <c r="BF967"/>
  <c r="BE967"/>
  <c r="T967"/>
  <c r="R967"/>
  <c r="P967"/>
  <c r="BI964"/>
  <c r="BH964"/>
  <c r="BF964"/>
  <c r="BE964"/>
  <c r="T964"/>
  <c r="R964"/>
  <c r="P964"/>
  <c r="BI963"/>
  <c r="BH963"/>
  <c r="BF963"/>
  <c r="BE963"/>
  <c r="T963"/>
  <c r="R963"/>
  <c r="P963"/>
  <c r="BI962"/>
  <c r="BH962"/>
  <c r="BF962"/>
  <c r="BE962"/>
  <c r="T962"/>
  <c r="R962"/>
  <c r="P962"/>
  <c r="BI961"/>
  <c r="BH961"/>
  <c r="BF961"/>
  <c r="BE961"/>
  <c r="T961"/>
  <c r="R961"/>
  <c r="P961"/>
  <c r="BI960"/>
  <c r="BH960"/>
  <c r="BF960"/>
  <c r="BE960"/>
  <c r="T960"/>
  <c r="R960"/>
  <c r="P960"/>
  <c r="BI959"/>
  <c r="BH959"/>
  <c r="BF959"/>
  <c r="BE959"/>
  <c r="T959"/>
  <c r="R959"/>
  <c r="P959"/>
  <c r="BI958"/>
  <c r="BH958"/>
  <c r="BF958"/>
  <c r="BE958"/>
  <c r="T958"/>
  <c r="R958"/>
  <c r="P958"/>
  <c r="BI955"/>
  <c r="BH955"/>
  <c r="BF955"/>
  <c r="BE955"/>
  <c r="T955"/>
  <c r="R955"/>
  <c r="P955"/>
  <c r="BI954"/>
  <c r="BH954"/>
  <c r="BF954"/>
  <c r="BE954"/>
  <c r="T954"/>
  <c r="R954"/>
  <c r="P954"/>
  <c r="BI951"/>
  <c r="BH951"/>
  <c r="BF951"/>
  <c r="BE951"/>
  <c r="T951"/>
  <c r="R951"/>
  <c r="P951"/>
  <c r="BI948"/>
  <c r="BH948"/>
  <c r="BF948"/>
  <c r="BE948"/>
  <c r="T948"/>
  <c r="R948"/>
  <c r="P948"/>
  <c r="BI947"/>
  <c r="BH947"/>
  <c r="BF947"/>
  <c r="BE947"/>
  <c r="T947"/>
  <c r="R947"/>
  <c r="P947"/>
  <c r="BI946"/>
  <c r="BH946"/>
  <c r="BF946"/>
  <c r="BE946"/>
  <c r="T946"/>
  <c r="R946"/>
  <c r="P946"/>
  <c r="BI940"/>
  <c r="BH940"/>
  <c r="BF940"/>
  <c r="BE940"/>
  <c r="T940"/>
  <c r="R940"/>
  <c r="P940"/>
  <c r="BI939"/>
  <c r="BH939"/>
  <c r="BF939"/>
  <c r="BE939"/>
  <c r="T939"/>
  <c r="R939"/>
  <c r="P939"/>
  <c r="BI937"/>
  <c r="BH937"/>
  <c r="BF937"/>
  <c r="BE937"/>
  <c r="T937"/>
  <c r="R937"/>
  <c r="P937"/>
  <c r="BI936"/>
  <c r="BH936"/>
  <c r="BF936"/>
  <c r="BE936"/>
  <c r="T936"/>
  <c r="R936"/>
  <c r="P936"/>
  <c r="BI935"/>
  <c r="BH935"/>
  <c r="BF935"/>
  <c r="BE935"/>
  <c r="T935"/>
  <c r="R935"/>
  <c r="P935"/>
  <c r="BI934"/>
  <c r="BH934"/>
  <c r="BF934"/>
  <c r="BE934"/>
  <c r="T934"/>
  <c r="R934"/>
  <c r="P934"/>
  <c r="BI933"/>
  <c r="BH933"/>
  <c r="BF933"/>
  <c r="BE933"/>
  <c r="T933"/>
  <c r="R933"/>
  <c r="P933"/>
  <c r="BI932"/>
  <c r="BH932"/>
  <c r="BF932"/>
  <c r="BE932"/>
  <c r="T932"/>
  <c r="R932"/>
  <c r="P932"/>
  <c r="BI931"/>
  <c r="BH931"/>
  <c r="BF931"/>
  <c r="BE931"/>
  <c r="T931"/>
  <c r="R931"/>
  <c r="P931"/>
  <c r="BI930"/>
  <c r="BH930"/>
  <c r="BF930"/>
  <c r="BE930"/>
  <c r="T930"/>
  <c r="R930"/>
  <c r="P930"/>
  <c r="BI929"/>
  <c r="BH929"/>
  <c r="BF929"/>
  <c r="BE929"/>
  <c r="T929"/>
  <c r="R929"/>
  <c r="P929"/>
  <c r="BI928"/>
  <c r="BH928"/>
  <c r="BF928"/>
  <c r="BE928"/>
  <c r="T928"/>
  <c r="R928"/>
  <c r="P928"/>
  <c r="BI927"/>
  <c r="BH927"/>
  <c r="BF927"/>
  <c r="BE927"/>
  <c r="T927"/>
  <c r="R927"/>
  <c r="P927"/>
  <c r="BI926"/>
  <c r="BH926"/>
  <c r="BF926"/>
  <c r="BE926"/>
  <c r="T926"/>
  <c r="R926"/>
  <c r="P926"/>
  <c r="BI925"/>
  <c r="BH925"/>
  <c r="BF925"/>
  <c r="BE925"/>
  <c r="T925"/>
  <c r="R925"/>
  <c r="P925"/>
  <c r="BI924"/>
  <c r="BH924"/>
  <c r="BF924"/>
  <c r="BE924"/>
  <c r="T924"/>
  <c r="R924"/>
  <c r="P924"/>
  <c r="BI923"/>
  <c r="BH923"/>
  <c r="BF923"/>
  <c r="BE923"/>
  <c r="T923"/>
  <c r="R923"/>
  <c r="P923"/>
  <c r="BI919"/>
  <c r="BH919"/>
  <c r="BF919"/>
  <c r="BE919"/>
  <c r="T919"/>
  <c r="R919"/>
  <c r="P919"/>
  <c r="BI917"/>
  <c r="BH917"/>
  <c r="BF917"/>
  <c r="BE917"/>
  <c r="T917"/>
  <c r="R917"/>
  <c r="P917"/>
  <c r="BI916"/>
  <c r="BH916"/>
  <c r="BF916"/>
  <c r="BE916"/>
  <c r="T916"/>
  <c r="R916"/>
  <c r="P916"/>
  <c r="BI912"/>
  <c r="BH912"/>
  <c r="BF912"/>
  <c r="BE912"/>
  <c r="T912"/>
  <c r="R912"/>
  <c r="P912"/>
  <c r="BI909"/>
  <c r="BH909"/>
  <c r="BF909"/>
  <c r="BE909"/>
  <c r="T909"/>
  <c r="R909"/>
  <c r="P909"/>
  <c r="BI906"/>
  <c r="BH906"/>
  <c r="BF906"/>
  <c r="BE906"/>
  <c r="T906"/>
  <c r="R906"/>
  <c r="P906"/>
  <c r="BI904"/>
  <c r="BH904"/>
  <c r="BF904"/>
  <c r="BE904"/>
  <c r="T904"/>
  <c r="R904"/>
  <c r="P904"/>
  <c r="BI901"/>
  <c r="BH901"/>
  <c r="BF901"/>
  <c r="BE901"/>
  <c r="T901"/>
  <c r="R901"/>
  <c r="P901"/>
  <c r="BI898"/>
  <c r="BH898"/>
  <c r="BF898"/>
  <c r="BE898"/>
  <c r="T898"/>
  <c r="R898"/>
  <c r="P898"/>
  <c r="BI895"/>
  <c r="BH895"/>
  <c r="BF895"/>
  <c r="BE895"/>
  <c r="T895"/>
  <c r="R895"/>
  <c r="P895"/>
  <c r="BI892"/>
  <c r="BH892"/>
  <c r="BF892"/>
  <c r="BE892"/>
  <c r="T892"/>
  <c r="R892"/>
  <c r="P892"/>
  <c r="BI889"/>
  <c r="BH889"/>
  <c r="BF889"/>
  <c r="BE889"/>
  <c r="T889"/>
  <c r="R889"/>
  <c r="P889"/>
  <c r="BI888"/>
  <c r="BH888"/>
  <c r="BF888"/>
  <c r="BE888"/>
  <c r="T888"/>
  <c r="R888"/>
  <c r="P888"/>
  <c r="BI886"/>
  <c r="BH886"/>
  <c r="BF886"/>
  <c r="BE886"/>
  <c r="T886"/>
  <c r="R886"/>
  <c r="P886"/>
  <c r="BI880"/>
  <c r="BH880"/>
  <c r="BF880"/>
  <c r="BE880"/>
  <c r="T880"/>
  <c r="R880"/>
  <c r="P880"/>
  <c r="BI877"/>
  <c r="BH877"/>
  <c r="BF877"/>
  <c r="BE877"/>
  <c r="T877"/>
  <c r="R877"/>
  <c r="P877"/>
  <c r="BI876"/>
  <c r="BH876"/>
  <c r="BF876"/>
  <c r="BE876"/>
  <c r="T876"/>
  <c r="R876"/>
  <c r="P876"/>
  <c r="BI872"/>
  <c r="BH872"/>
  <c r="BF872"/>
  <c r="BE872"/>
  <c r="T872"/>
  <c r="R872"/>
  <c r="P872"/>
  <c r="BI864"/>
  <c r="BH864"/>
  <c r="BF864"/>
  <c r="BE864"/>
  <c r="T864"/>
  <c r="R864"/>
  <c r="P864"/>
  <c r="BI856"/>
  <c r="BH856"/>
  <c r="BF856"/>
  <c r="BE856"/>
  <c r="T856"/>
  <c r="R856"/>
  <c r="P856"/>
  <c r="BI853"/>
  <c r="BH853"/>
  <c r="BF853"/>
  <c r="BE853"/>
  <c r="T853"/>
  <c r="R853"/>
  <c r="P853"/>
  <c r="BI847"/>
  <c r="BH847"/>
  <c r="BF847"/>
  <c r="BE847"/>
  <c r="T847"/>
  <c r="R847"/>
  <c r="P847"/>
  <c r="BI844"/>
  <c r="BH844"/>
  <c r="BF844"/>
  <c r="BE844"/>
  <c r="T844"/>
  <c r="T843"/>
  <c r="R844"/>
  <c r="R843"/>
  <c r="P844"/>
  <c r="P843"/>
  <c r="BI842"/>
  <c r="BH842"/>
  <c r="BF842"/>
  <c r="BE842"/>
  <c r="T842"/>
  <c r="R842"/>
  <c r="P842"/>
  <c r="BI841"/>
  <c r="BH841"/>
  <c r="BF841"/>
  <c r="BE841"/>
  <c r="T841"/>
  <c r="R841"/>
  <c r="P841"/>
  <c r="BI840"/>
  <c r="BH840"/>
  <c r="BF840"/>
  <c r="BE840"/>
  <c r="T840"/>
  <c r="R840"/>
  <c r="P840"/>
  <c r="BI837"/>
  <c r="BH837"/>
  <c r="BF837"/>
  <c r="BE837"/>
  <c r="T837"/>
  <c r="R837"/>
  <c r="P837"/>
  <c r="BI836"/>
  <c r="BH836"/>
  <c r="BF836"/>
  <c r="BE836"/>
  <c r="T836"/>
  <c r="R836"/>
  <c r="P836"/>
  <c r="BI835"/>
  <c r="BH835"/>
  <c r="BF835"/>
  <c r="BE835"/>
  <c r="T835"/>
  <c r="R835"/>
  <c r="P835"/>
  <c r="BI831"/>
  <c r="BH831"/>
  <c r="BF831"/>
  <c r="BE831"/>
  <c r="T831"/>
  <c r="R831"/>
  <c r="P831"/>
  <c r="BI822"/>
  <c r="BH822"/>
  <c r="BF822"/>
  <c r="BE822"/>
  <c r="T822"/>
  <c r="R822"/>
  <c r="P822"/>
  <c r="BI816"/>
  <c r="BH816"/>
  <c r="BF816"/>
  <c r="BE816"/>
  <c r="T816"/>
  <c r="R816"/>
  <c r="P816"/>
  <c r="BI812"/>
  <c r="BH812"/>
  <c r="BF812"/>
  <c r="BE812"/>
  <c r="T812"/>
  <c r="R812"/>
  <c r="P812"/>
  <c r="BI806"/>
  <c r="BH806"/>
  <c r="BF806"/>
  <c r="BE806"/>
  <c r="T806"/>
  <c r="R806"/>
  <c r="P806"/>
  <c r="BI802"/>
  <c r="BH802"/>
  <c r="BF802"/>
  <c r="BE802"/>
  <c r="T802"/>
  <c r="R802"/>
  <c r="P802"/>
  <c r="BI791"/>
  <c r="BH791"/>
  <c r="BF791"/>
  <c r="BE791"/>
  <c r="T791"/>
  <c r="R791"/>
  <c r="P791"/>
  <c r="BI776"/>
  <c r="BH776"/>
  <c r="BF776"/>
  <c r="BE776"/>
  <c r="T776"/>
  <c r="R776"/>
  <c r="P776"/>
  <c r="BI769"/>
  <c r="BH769"/>
  <c r="BF769"/>
  <c r="BE769"/>
  <c r="T769"/>
  <c r="R769"/>
  <c r="P769"/>
  <c r="BI766"/>
  <c r="BH766"/>
  <c r="BF766"/>
  <c r="BE766"/>
  <c r="T766"/>
  <c r="R766"/>
  <c r="P766"/>
  <c r="BI765"/>
  <c r="BH765"/>
  <c r="BF765"/>
  <c r="BE765"/>
  <c r="T765"/>
  <c r="R765"/>
  <c r="P765"/>
  <c r="BI762"/>
  <c r="BH762"/>
  <c r="BF762"/>
  <c r="BE762"/>
  <c r="T762"/>
  <c r="R762"/>
  <c r="P762"/>
  <c r="BI759"/>
  <c r="BH759"/>
  <c r="BF759"/>
  <c r="BE759"/>
  <c r="T759"/>
  <c r="R759"/>
  <c r="P759"/>
  <c r="BI755"/>
  <c r="BH755"/>
  <c r="BF755"/>
  <c r="BE755"/>
  <c r="T755"/>
  <c r="R755"/>
  <c r="P755"/>
  <c r="BI750"/>
  <c r="BH750"/>
  <c r="BF750"/>
  <c r="BE750"/>
  <c r="T750"/>
  <c r="R750"/>
  <c r="P750"/>
  <c r="BI747"/>
  <c r="BH747"/>
  <c r="BF747"/>
  <c r="BE747"/>
  <c r="T747"/>
  <c r="R747"/>
  <c r="P747"/>
  <c r="BI743"/>
  <c r="BH743"/>
  <c r="BF743"/>
  <c r="BE743"/>
  <c r="T743"/>
  <c r="R743"/>
  <c r="P743"/>
  <c r="BI740"/>
  <c r="BH740"/>
  <c r="BF740"/>
  <c r="BE740"/>
  <c r="T740"/>
  <c r="R740"/>
  <c r="P740"/>
  <c r="BI737"/>
  <c r="BH737"/>
  <c r="BF737"/>
  <c r="BE737"/>
  <c r="T737"/>
  <c r="R737"/>
  <c r="P737"/>
  <c r="BI734"/>
  <c r="BH734"/>
  <c r="BF734"/>
  <c r="BE734"/>
  <c r="T734"/>
  <c r="R734"/>
  <c r="P734"/>
  <c r="BI727"/>
  <c r="BH727"/>
  <c r="BF727"/>
  <c r="BE727"/>
  <c r="T727"/>
  <c r="R727"/>
  <c r="P727"/>
  <c r="BI723"/>
  <c r="BH723"/>
  <c r="BF723"/>
  <c r="BE723"/>
  <c r="T723"/>
  <c r="R723"/>
  <c r="P723"/>
  <c r="BI722"/>
  <c r="BH722"/>
  <c r="BF722"/>
  <c r="BE722"/>
  <c r="T722"/>
  <c r="R722"/>
  <c r="P722"/>
  <c r="BI721"/>
  <c r="BH721"/>
  <c r="BF721"/>
  <c r="BE721"/>
  <c r="T721"/>
  <c r="R721"/>
  <c r="P721"/>
  <c r="BI718"/>
  <c r="BH718"/>
  <c r="BF718"/>
  <c r="BE718"/>
  <c r="T718"/>
  <c r="R718"/>
  <c r="P718"/>
  <c r="BI715"/>
  <c r="BH715"/>
  <c r="BF715"/>
  <c r="BE715"/>
  <c r="T715"/>
  <c r="R715"/>
  <c r="P715"/>
  <c r="BI712"/>
  <c r="BH712"/>
  <c r="BF712"/>
  <c r="BE712"/>
  <c r="T712"/>
  <c r="R712"/>
  <c r="P712"/>
  <c r="BI709"/>
  <c r="BH709"/>
  <c r="BF709"/>
  <c r="BE709"/>
  <c r="T709"/>
  <c r="R709"/>
  <c r="P709"/>
  <c r="BI704"/>
  <c r="BH704"/>
  <c r="BF704"/>
  <c r="BE704"/>
  <c r="T704"/>
  <c r="R704"/>
  <c r="P704"/>
  <c r="BI701"/>
  <c r="BH701"/>
  <c r="BF701"/>
  <c r="BE701"/>
  <c r="T701"/>
  <c r="R701"/>
  <c r="P701"/>
  <c r="BI698"/>
  <c r="BH698"/>
  <c r="BF698"/>
  <c r="BE698"/>
  <c r="T698"/>
  <c r="R698"/>
  <c r="P698"/>
  <c r="BI694"/>
  <c r="BH694"/>
  <c r="BF694"/>
  <c r="BE694"/>
  <c r="T694"/>
  <c r="R694"/>
  <c r="P694"/>
  <c r="BI691"/>
  <c r="BH691"/>
  <c r="BF691"/>
  <c r="BE691"/>
  <c r="T691"/>
  <c r="R691"/>
  <c r="P691"/>
  <c r="BI687"/>
  <c r="BH687"/>
  <c r="BF687"/>
  <c r="BE687"/>
  <c r="T687"/>
  <c r="R687"/>
  <c r="P687"/>
  <c r="BI684"/>
  <c r="BH684"/>
  <c r="BF684"/>
  <c r="BE684"/>
  <c r="T684"/>
  <c r="R684"/>
  <c r="P684"/>
  <c r="BI680"/>
  <c r="BH680"/>
  <c r="BF680"/>
  <c r="BE680"/>
  <c r="T680"/>
  <c r="R680"/>
  <c r="P680"/>
  <c r="BI671"/>
  <c r="BH671"/>
  <c r="BF671"/>
  <c r="BE671"/>
  <c r="T671"/>
  <c r="R671"/>
  <c r="P671"/>
  <c r="BI666"/>
  <c r="BH666"/>
  <c r="BF666"/>
  <c r="BE666"/>
  <c r="T666"/>
  <c r="R666"/>
  <c r="P666"/>
  <c r="BI658"/>
  <c r="BH658"/>
  <c r="BF658"/>
  <c r="BE658"/>
  <c r="T658"/>
  <c r="R658"/>
  <c r="P658"/>
  <c r="BI654"/>
  <c r="BH654"/>
  <c r="BF654"/>
  <c r="BE654"/>
  <c r="T654"/>
  <c r="R654"/>
  <c r="P654"/>
  <c r="BI653"/>
  <c r="BH653"/>
  <c r="BF653"/>
  <c r="BE653"/>
  <c r="T653"/>
  <c r="R653"/>
  <c r="P653"/>
  <c r="BI649"/>
  <c r="BH649"/>
  <c r="BF649"/>
  <c r="BE649"/>
  <c r="T649"/>
  <c r="R649"/>
  <c r="P649"/>
  <c r="BI648"/>
  <c r="BH648"/>
  <c r="BF648"/>
  <c r="BE648"/>
  <c r="T648"/>
  <c r="R648"/>
  <c r="P648"/>
  <c r="BI647"/>
  <c r="BH647"/>
  <c r="BF647"/>
  <c r="BE647"/>
  <c r="T647"/>
  <c r="R647"/>
  <c r="P647"/>
  <c r="BI646"/>
  <c r="BH646"/>
  <c r="BF646"/>
  <c r="BE646"/>
  <c r="T646"/>
  <c r="R646"/>
  <c r="P646"/>
  <c r="BI640"/>
  <c r="BH640"/>
  <c r="BF640"/>
  <c r="BE640"/>
  <c r="T640"/>
  <c r="R640"/>
  <c r="P640"/>
  <c r="BI639"/>
  <c r="BH639"/>
  <c r="BF639"/>
  <c r="BE639"/>
  <c r="T639"/>
  <c r="R639"/>
  <c r="P639"/>
  <c r="BI638"/>
  <c r="BH638"/>
  <c r="BF638"/>
  <c r="BE638"/>
  <c r="T638"/>
  <c r="R638"/>
  <c r="P638"/>
  <c r="BI637"/>
  <c r="BH637"/>
  <c r="BF637"/>
  <c r="BE637"/>
  <c r="T637"/>
  <c r="R637"/>
  <c r="P637"/>
  <c r="BI636"/>
  <c r="BH636"/>
  <c r="BF636"/>
  <c r="BE636"/>
  <c r="T636"/>
  <c r="R636"/>
  <c r="P636"/>
  <c r="BI635"/>
  <c r="BH635"/>
  <c r="BF635"/>
  <c r="BE635"/>
  <c r="T635"/>
  <c r="R635"/>
  <c r="P635"/>
  <c r="BI634"/>
  <c r="BH634"/>
  <c r="BF634"/>
  <c r="BE634"/>
  <c r="T634"/>
  <c r="R634"/>
  <c r="P634"/>
  <c r="BI633"/>
  <c r="BH633"/>
  <c r="BF633"/>
  <c r="BE633"/>
  <c r="T633"/>
  <c r="R633"/>
  <c r="P633"/>
  <c r="BI627"/>
  <c r="BH627"/>
  <c r="BF627"/>
  <c r="BE627"/>
  <c r="T627"/>
  <c r="R627"/>
  <c r="P627"/>
  <c r="BI621"/>
  <c r="BH621"/>
  <c r="BF621"/>
  <c r="BE621"/>
  <c r="T621"/>
  <c r="R621"/>
  <c r="P621"/>
  <c r="BI620"/>
  <c r="BH620"/>
  <c r="BF620"/>
  <c r="BE620"/>
  <c r="T620"/>
  <c r="R620"/>
  <c r="P620"/>
  <c r="BI617"/>
  <c r="BH617"/>
  <c r="BF617"/>
  <c r="BE617"/>
  <c r="T617"/>
  <c r="R617"/>
  <c r="P617"/>
  <c r="BI616"/>
  <c r="BH616"/>
  <c r="BF616"/>
  <c r="BE616"/>
  <c r="T616"/>
  <c r="R616"/>
  <c r="P616"/>
  <c r="BI613"/>
  <c r="BH613"/>
  <c r="BF613"/>
  <c r="BE613"/>
  <c r="T613"/>
  <c r="R613"/>
  <c r="P613"/>
  <c r="BI610"/>
  <c r="BH610"/>
  <c r="BF610"/>
  <c r="BE610"/>
  <c r="T610"/>
  <c r="R610"/>
  <c r="P610"/>
  <c r="BI609"/>
  <c r="BH609"/>
  <c r="BF609"/>
  <c r="BE609"/>
  <c r="T609"/>
  <c r="R609"/>
  <c r="P609"/>
  <c r="BI608"/>
  <c r="BH608"/>
  <c r="BF608"/>
  <c r="BE608"/>
  <c r="T608"/>
  <c r="R608"/>
  <c r="P608"/>
  <c r="BI604"/>
  <c r="BH604"/>
  <c r="BF604"/>
  <c r="BE604"/>
  <c r="T604"/>
  <c r="R604"/>
  <c r="P604"/>
  <c r="BI603"/>
  <c r="BH603"/>
  <c r="BF603"/>
  <c r="BE603"/>
  <c r="T603"/>
  <c r="R603"/>
  <c r="P603"/>
  <c r="BI602"/>
  <c r="BH602"/>
  <c r="BF602"/>
  <c r="BE602"/>
  <c r="T602"/>
  <c r="R602"/>
  <c r="P602"/>
  <c r="BI597"/>
  <c r="BH597"/>
  <c r="BF597"/>
  <c r="BE597"/>
  <c r="T597"/>
  <c r="R597"/>
  <c r="P597"/>
  <c r="BI596"/>
  <c r="BH596"/>
  <c r="BF596"/>
  <c r="BE596"/>
  <c r="T596"/>
  <c r="R596"/>
  <c r="P596"/>
  <c r="BI595"/>
  <c r="BH595"/>
  <c r="BF595"/>
  <c r="BE595"/>
  <c r="T595"/>
  <c r="R595"/>
  <c r="P595"/>
  <c r="BI594"/>
  <c r="BH594"/>
  <c r="BF594"/>
  <c r="BE594"/>
  <c r="T594"/>
  <c r="R594"/>
  <c r="P594"/>
  <c r="BI593"/>
  <c r="BH593"/>
  <c r="BF593"/>
  <c r="BE593"/>
  <c r="T593"/>
  <c r="R593"/>
  <c r="P593"/>
  <c r="BI592"/>
  <c r="BH592"/>
  <c r="BF592"/>
  <c r="BE592"/>
  <c r="T592"/>
  <c r="R592"/>
  <c r="P592"/>
  <c r="BI591"/>
  <c r="BH591"/>
  <c r="BF591"/>
  <c r="BE591"/>
  <c r="T591"/>
  <c r="R591"/>
  <c r="P591"/>
  <c r="BI590"/>
  <c r="BH590"/>
  <c r="BF590"/>
  <c r="BE590"/>
  <c r="T590"/>
  <c r="R590"/>
  <c r="P590"/>
  <c r="BI589"/>
  <c r="BH589"/>
  <c r="BF589"/>
  <c r="BE589"/>
  <c r="T589"/>
  <c r="R589"/>
  <c r="P589"/>
  <c r="BI588"/>
  <c r="BH588"/>
  <c r="BF588"/>
  <c r="BE588"/>
  <c r="T588"/>
  <c r="R588"/>
  <c r="P588"/>
  <c r="BI587"/>
  <c r="BH587"/>
  <c r="BF587"/>
  <c r="BE587"/>
  <c r="T587"/>
  <c r="R587"/>
  <c r="P587"/>
  <c r="BI584"/>
  <c r="BH584"/>
  <c r="BF584"/>
  <c r="BE584"/>
  <c r="T584"/>
  <c r="R584"/>
  <c r="P584"/>
  <c r="BI583"/>
  <c r="BH583"/>
  <c r="BF583"/>
  <c r="BE583"/>
  <c r="T583"/>
  <c r="R583"/>
  <c r="P583"/>
  <c r="BI582"/>
  <c r="BH582"/>
  <c r="BF582"/>
  <c r="BE582"/>
  <c r="T582"/>
  <c r="R582"/>
  <c r="P582"/>
  <c r="BI581"/>
  <c r="BH581"/>
  <c r="BF581"/>
  <c r="BE581"/>
  <c r="T581"/>
  <c r="R581"/>
  <c r="P581"/>
  <c r="BI580"/>
  <c r="BH580"/>
  <c r="BF580"/>
  <c r="BE580"/>
  <c r="T580"/>
  <c r="R580"/>
  <c r="P580"/>
  <c r="BI579"/>
  <c r="BH579"/>
  <c r="BF579"/>
  <c r="BE579"/>
  <c r="T579"/>
  <c r="R579"/>
  <c r="P579"/>
  <c r="BI578"/>
  <c r="BH578"/>
  <c r="BF578"/>
  <c r="BE578"/>
  <c r="T578"/>
  <c r="R578"/>
  <c r="P578"/>
  <c r="BI575"/>
  <c r="BH575"/>
  <c r="BF575"/>
  <c r="BE575"/>
  <c r="T575"/>
  <c r="R575"/>
  <c r="P575"/>
  <c r="BI574"/>
  <c r="BH574"/>
  <c r="BF574"/>
  <c r="BE574"/>
  <c r="T574"/>
  <c r="R574"/>
  <c r="P574"/>
  <c r="BI573"/>
  <c r="BH573"/>
  <c r="BF573"/>
  <c r="BE573"/>
  <c r="T573"/>
  <c r="R573"/>
  <c r="P573"/>
  <c r="BI572"/>
  <c r="BH572"/>
  <c r="BF572"/>
  <c r="BE572"/>
  <c r="T572"/>
  <c r="R572"/>
  <c r="P572"/>
  <c r="BI571"/>
  <c r="BH571"/>
  <c r="BF571"/>
  <c r="BE571"/>
  <c r="T571"/>
  <c r="R571"/>
  <c r="P571"/>
  <c r="BI570"/>
  <c r="BH570"/>
  <c r="BF570"/>
  <c r="BE570"/>
  <c r="T570"/>
  <c r="R570"/>
  <c r="P570"/>
  <c r="BI569"/>
  <c r="BH569"/>
  <c r="BF569"/>
  <c r="BE569"/>
  <c r="T569"/>
  <c r="R569"/>
  <c r="P569"/>
  <c r="BI566"/>
  <c r="BH566"/>
  <c r="BF566"/>
  <c r="BE566"/>
  <c r="T566"/>
  <c r="R566"/>
  <c r="P566"/>
  <c r="BI565"/>
  <c r="BH565"/>
  <c r="BF565"/>
  <c r="BE565"/>
  <c r="T565"/>
  <c r="R565"/>
  <c r="P565"/>
  <c r="BI564"/>
  <c r="BH564"/>
  <c r="BF564"/>
  <c r="BE564"/>
  <c r="T564"/>
  <c r="R564"/>
  <c r="P564"/>
  <c r="BI562"/>
  <c r="BH562"/>
  <c r="BF562"/>
  <c r="BE562"/>
  <c r="T562"/>
  <c r="R562"/>
  <c r="P562"/>
  <c r="BI561"/>
  <c r="BH561"/>
  <c r="BF561"/>
  <c r="BE561"/>
  <c r="T561"/>
  <c r="R561"/>
  <c r="P561"/>
  <c r="BI560"/>
  <c r="BH560"/>
  <c r="BF560"/>
  <c r="BE560"/>
  <c r="T560"/>
  <c r="R560"/>
  <c r="P560"/>
  <c r="BI557"/>
  <c r="BH557"/>
  <c r="BF557"/>
  <c r="BE557"/>
  <c r="T557"/>
  <c r="R557"/>
  <c r="P557"/>
  <c r="BI550"/>
  <c r="BH550"/>
  <c r="BF550"/>
  <c r="BE550"/>
  <c r="T550"/>
  <c r="R550"/>
  <c r="P550"/>
  <c r="BI546"/>
  <c r="BH546"/>
  <c r="BF546"/>
  <c r="BE546"/>
  <c r="T546"/>
  <c r="R546"/>
  <c r="P546"/>
  <c r="BI542"/>
  <c r="BH542"/>
  <c r="BF542"/>
  <c r="BE542"/>
  <c r="T542"/>
  <c r="R542"/>
  <c r="P542"/>
  <c r="BI535"/>
  <c r="BH535"/>
  <c r="BF535"/>
  <c r="BE535"/>
  <c r="T535"/>
  <c r="R535"/>
  <c r="P535"/>
  <c r="BI530"/>
  <c r="BH530"/>
  <c r="BF530"/>
  <c r="BE530"/>
  <c r="T530"/>
  <c r="R530"/>
  <c r="P530"/>
  <c r="BI513"/>
  <c r="BH513"/>
  <c r="BF513"/>
  <c r="BE513"/>
  <c r="T513"/>
  <c r="R513"/>
  <c r="P513"/>
  <c r="BI509"/>
  <c r="BH509"/>
  <c r="BF509"/>
  <c r="BE509"/>
  <c r="T509"/>
  <c r="R509"/>
  <c r="P509"/>
  <c r="BI508"/>
  <c r="BH508"/>
  <c r="BF508"/>
  <c r="BE508"/>
  <c r="T508"/>
  <c r="R508"/>
  <c r="P508"/>
  <c r="BI493"/>
  <c r="BH493"/>
  <c r="BF493"/>
  <c r="BE493"/>
  <c r="T493"/>
  <c r="R493"/>
  <c r="P493"/>
  <c r="BI489"/>
  <c r="BH489"/>
  <c r="BF489"/>
  <c r="BE489"/>
  <c r="T489"/>
  <c r="R489"/>
  <c r="P489"/>
  <c r="BI483"/>
  <c r="BH483"/>
  <c r="BF483"/>
  <c r="BE483"/>
  <c r="T483"/>
  <c r="R483"/>
  <c r="P483"/>
  <c r="BI476"/>
  <c r="BH476"/>
  <c r="BF476"/>
  <c r="BE476"/>
  <c r="T476"/>
  <c r="R476"/>
  <c r="P476"/>
  <c r="BI469"/>
  <c r="BH469"/>
  <c r="BF469"/>
  <c r="BE469"/>
  <c r="T469"/>
  <c r="R469"/>
  <c r="P469"/>
  <c r="BI454"/>
  <c r="BH454"/>
  <c r="BF454"/>
  <c r="BE454"/>
  <c r="T454"/>
  <c r="R454"/>
  <c r="P454"/>
  <c r="BI450"/>
  <c r="BH450"/>
  <c r="BF450"/>
  <c r="BE450"/>
  <c r="T450"/>
  <c r="R450"/>
  <c r="P450"/>
  <c r="BI446"/>
  <c r="BH446"/>
  <c r="BF446"/>
  <c r="BE446"/>
  <c r="T446"/>
  <c r="R446"/>
  <c r="P446"/>
  <c r="BI434"/>
  <c r="BH434"/>
  <c r="BF434"/>
  <c r="BE434"/>
  <c r="T434"/>
  <c r="R434"/>
  <c r="P434"/>
  <c r="BI415"/>
  <c r="BH415"/>
  <c r="BF415"/>
  <c r="BE415"/>
  <c r="T415"/>
  <c r="R415"/>
  <c r="P415"/>
  <c r="BI408"/>
  <c r="BH408"/>
  <c r="BF408"/>
  <c r="BE408"/>
  <c r="T408"/>
  <c r="R408"/>
  <c r="P408"/>
  <c r="BI401"/>
  <c r="BH401"/>
  <c r="BF401"/>
  <c r="BE401"/>
  <c r="T401"/>
  <c r="R401"/>
  <c r="P401"/>
  <c r="BI397"/>
  <c r="BH397"/>
  <c r="BF397"/>
  <c r="BE397"/>
  <c r="T397"/>
  <c r="R397"/>
  <c r="P397"/>
  <c r="BI392"/>
  <c r="BH392"/>
  <c r="BF392"/>
  <c r="BE392"/>
  <c r="T392"/>
  <c r="R392"/>
  <c r="P392"/>
  <c r="BI388"/>
  <c r="BH388"/>
  <c r="BF388"/>
  <c r="BE388"/>
  <c r="T388"/>
  <c r="R388"/>
  <c r="P388"/>
  <c r="BI381"/>
  <c r="BH381"/>
  <c r="BF381"/>
  <c r="BE381"/>
  <c r="T381"/>
  <c r="R381"/>
  <c r="P381"/>
  <c r="BI378"/>
  <c r="BH378"/>
  <c r="BF378"/>
  <c r="BE378"/>
  <c r="T378"/>
  <c r="R378"/>
  <c r="P378"/>
  <c r="BI377"/>
  <c r="BH377"/>
  <c r="BF377"/>
  <c r="BE377"/>
  <c r="T377"/>
  <c r="R377"/>
  <c r="P377"/>
  <c r="BI374"/>
  <c r="BH374"/>
  <c r="BF374"/>
  <c r="BE374"/>
  <c r="T374"/>
  <c r="R374"/>
  <c r="P374"/>
  <c r="BI371"/>
  <c r="BH371"/>
  <c r="BF371"/>
  <c r="BE371"/>
  <c r="T371"/>
  <c r="R371"/>
  <c r="P371"/>
  <c r="BI367"/>
  <c r="BH367"/>
  <c r="BF367"/>
  <c r="BE367"/>
  <c r="T367"/>
  <c r="R367"/>
  <c r="P367"/>
  <c r="BI364"/>
  <c r="BH364"/>
  <c r="BF364"/>
  <c r="BE364"/>
  <c r="T364"/>
  <c r="R364"/>
  <c r="P364"/>
  <c r="BI363"/>
  <c r="BH363"/>
  <c r="BF363"/>
  <c r="BE363"/>
  <c r="T363"/>
  <c r="R363"/>
  <c r="P363"/>
  <c r="BI362"/>
  <c r="BH362"/>
  <c r="BF362"/>
  <c r="BE362"/>
  <c r="T362"/>
  <c r="R362"/>
  <c r="P362"/>
  <c r="BI361"/>
  <c r="BH361"/>
  <c r="BF361"/>
  <c r="BE361"/>
  <c r="T361"/>
  <c r="R361"/>
  <c r="P361"/>
  <c r="BI360"/>
  <c r="BH360"/>
  <c r="BF360"/>
  <c r="BE360"/>
  <c r="T360"/>
  <c r="R360"/>
  <c r="P360"/>
  <c r="BI359"/>
  <c r="BH359"/>
  <c r="BF359"/>
  <c r="BE359"/>
  <c r="T359"/>
  <c r="R359"/>
  <c r="P359"/>
  <c r="BI358"/>
  <c r="BH358"/>
  <c r="BF358"/>
  <c r="BE358"/>
  <c r="T358"/>
  <c r="R358"/>
  <c r="P358"/>
  <c r="BI352"/>
  <c r="BH352"/>
  <c r="BF352"/>
  <c r="BE352"/>
  <c r="T352"/>
  <c r="R352"/>
  <c r="P352"/>
  <c r="BI348"/>
  <c r="BH348"/>
  <c r="BF348"/>
  <c r="BE348"/>
  <c r="T348"/>
  <c r="R348"/>
  <c r="P348"/>
  <c r="BI342"/>
  <c r="BH342"/>
  <c r="BF342"/>
  <c r="BE342"/>
  <c r="T342"/>
  <c r="R342"/>
  <c r="P342"/>
  <c r="BI334"/>
  <c r="BH334"/>
  <c r="BF334"/>
  <c r="BE334"/>
  <c r="T334"/>
  <c r="R334"/>
  <c r="P334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7"/>
  <c r="BH327"/>
  <c r="BF327"/>
  <c r="BE327"/>
  <c r="T327"/>
  <c r="R327"/>
  <c r="P327"/>
  <c r="BI326"/>
  <c r="BH326"/>
  <c r="BF326"/>
  <c r="BE326"/>
  <c r="T326"/>
  <c r="R326"/>
  <c r="P326"/>
  <c r="BI322"/>
  <c r="BH322"/>
  <c r="BF322"/>
  <c r="BE322"/>
  <c r="T322"/>
  <c r="R322"/>
  <c r="P322"/>
  <c r="BI317"/>
  <c r="BH317"/>
  <c r="BF317"/>
  <c r="BE317"/>
  <c r="T317"/>
  <c r="R317"/>
  <c r="P317"/>
  <c r="BI316"/>
  <c r="BH316"/>
  <c r="BF316"/>
  <c r="BE316"/>
  <c r="T316"/>
  <c r="R316"/>
  <c r="P316"/>
  <c r="BI310"/>
  <c r="BH310"/>
  <c r="BF310"/>
  <c r="BE310"/>
  <c r="T310"/>
  <c r="R310"/>
  <c r="P310"/>
  <c r="BI304"/>
  <c r="BH304"/>
  <c r="BF304"/>
  <c r="BE304"/>
  <c r="T304"/>
  <c r="R304"/>
  <c r="P304"/>
  <c r="BI299"/>
  <c r="BH299"/>
  <c r="BF299"/>
  <c r="BE299"/>
  <c r="T299"/>
  <c r="R299"/>
  <c r="P299"/>
  <c r="BI295"/>
  <c r="BH295"/>
  <c r="BF295"/>
  <c r="BE295"/>
  <c r="T295"/>
  <c r="R295"/>
  <c r="P295"/>
  <c r="BI290"/>
  <c r="BH290"/>
  <c r="BF290"/>
  <c r="BE290"/>
  <c r="T290"/>
  <c r="R290"/>
  <c r="P290"/>
  <c r="BI286"/>
  <c r="BH286"/>
  <c r="BF286"/>
  <c r="BE286"/>
  <c r="T286"/>
  <c r="R286"/>
  <c r="P286"/>
  <c r="BI282"/>
  <c r="BH282"/>
  <c r="BF282"/>
  <c r="BE282"/>
  <c r="T282"/>
  <c r="R282"/>
  <c r="P282"/>
  <c r="BI278"/>
  <c r="BH278"/>
  <c r="BF278"/>
  <c r="BE278"/>
  <c r="T278"/>
  <c r="R278"/>
  <c r="P278"/>
  <c r="BI266"/>
  <c r="BH266"/>
  <c r="BF266"/>
  <c r="BE266"/>
  <c r="T266"/>
  <c r="R266"/>
  <c r="P266"/>
  <c r="BI262"/>
  <c r="BH262"/>
  <c r="BF262"/>
  <c r="BE262"/>
  <c r="T262"/>
  <c r="R262"/>
  <c r="P262"/>
  <c r="BI259"/>
  <c r="BH259"/>
  <c r="BF259"/>
  <c r="BE259"/>
  <c r="T259"/>
  <c r="R259"/>
  <c r="P259"/>
  <c r="BI257"/>
  <c r="BH257"/>
  <c r="BF257"/>
  <c r="BE257"/>
  <c r="T257"/>
  <c r="R257"/>
  <c r="P257"/>
  <c r="BI256"/>
  <c r="BH256"/>
  <c r="BF256"/>
  <c r="BE256"/>
  <c r="T256"/>
  <c r="R256"/>
  <c r="P256"/>
  <c r="BI253"/>
  <c r="BH253"/>
  <c r="BF253"/>
  <c r="BE253"/>
  <c r="T253"/>
  <c r="R253"/>
  <c r="P253"/>
  <c r="BI237"/>
  <c r="BH237"/>
  <c r="BF237"/>
  <c r="BE237"/>
  <c r="T237"/>
  <c r="R237"/>
  <c r="P237"/>
  <c r="BI236"/>
  <c r="BH236"/>
  <c r="BF236"/>
  <c r="BE236"/>
  <c r="T236"/>
  <c r="R236"/>
  <c r="P236"/>
  <c r="BI226"/>
  <c r="BH226"/>
  <c r="BF226"/>
  <c r="BE226"/>
  <c r="T226"/>
  <c r="R226"/>
  <c r="P226"/>
  <c r="BI223"/>
  <c r="BH223"/>
  <c r="BF223"/>
  <c r="BE223"/>
  <c r="T223"/>
  <c r="R223"/>
  <c r="P223"/>
  <c r="BI219"/>
  <c r="BH219"/>
  <c r="BF219"/>
  <c r="BE219"/>
  <c r="T219"/>
  <c r="R219"/>
  <c r="P219"/>
  <c r="BI216"/>
  <c r="BH216"/>
  <c r="BF216"/>
  <c r="BE216"/>
  <c r="T216"/>
  <c r="R216"/>
  <c r="P216"/>
  <c r="BI211"/>
  <c r="BH211"/>
  <c r="BF211"/>
  <c r="BE211"/>
  <c r="T211"/>
  <c r="R211"/>
  <c r="P211"/>
  <c r="BI203"/>
  <c r="BH203"/>
  <c r="BF203"/>
  <c r="BE203"/>
  <c r="T203"/>
  <c r="R203"/>
  <c r="P203"/>
  <c r="BI199"/>
  <c r="BH199"/>
  <c r="BF199"/>
  <c r="BE199"/>
  <c r="T199"/>
  <c r="R199"/>
  <c r="P199"/>
  <c r="BI195"/>
  <c r="BH195"/>
  <c r="BF195"/>
  <c r="BE195"/>
  <c r="T195"/>
  <c r="R195"/>
  <c r="P195"/>
  <c r="BI186"/>
  <c r="BH186"/>
  <c r="BF186"/>
  <c r="BE186"/>
  <c r="T186"/>
  <c r="R186"/>
  <c r="P186"/>
  <c r="BI182"/>
  <c r="BH182"/>
  <c r="BF182"/>
  <c r="BE182"/>
  <c r="T182"/>
  <c r="R182"/>
  <c r="P182"/>
  <c r="BI177"/>
  <c r="BH177"/>
  <c r="BF177"/>
  <c r="BE177"/>
  <c r="T177"/>
  <c r="R177"/>
  <c r="P177"/>
  <c r="BI176"/>
  <c r="BH176"/>
  <c r="BF176"/>
  <c r="BE176"/>
  <c r="T176"/>
  <c r="R176"/>
  <c r="P176"/>
  <c r="BI172"/>
  <c r="BH172"/>
  <c r="BF172"/>
  <c r="BE172"/>
  <c r="T172"/>
  <c r="R172"/>
  <c r="P172"/>
  <c r="F163"/>
  <c r="E161"/>
  <c r="F89"/>
  <c r="E87"/>
  <c r="J24"/>
  <c r="E24"/>
  <c r="J166"/>
  <c r="J23"/>
  <c r="J21"/>
  <c r="E21"/>
  <c r="J165"/>
  <c r="J20"/>
  <c r="J18"/>
  <c r="E18"/>
  <c r="F92"/>
  <c r="J17"/>
  <c r="J15"/>
  <c r="E15"/>
  <c r="F165"/>
  <c r="J14"/>
  <c r="J12"/>
  <c r="J163"/>
  <c r="E7"/>
  <c r="E85"/>
  <c i="1" r="L90"/>
  <c r="AM90"/>
  <c r="AM89"/>
  <c r="L89"/>
  <c r="AM87"/>
  <c r="L87"/>
  <c r="L85"/>
  <c r="L84"/>
  <c i="2" r="BK1821"/>
  <c r="BK1810"/>
  <c r="J1809"/>
  <c r="BK1808"/>
  <c r="BK1805"/>
  <c r="J1804"/>
  <c r="BK1803"/>
  <c r="J1802"/>
  <c r="J1801"/>
  <c r="J1800"/>
  <c r="J1799"/>
  <c r="BK1798"/>
  <c r="J1797"/>
  <c r="J1796"/>
  <c r="BK1795"/>
  <c r="J1794"/>
  <c r="J1793"/>
  <c r="BK1792"/>
  <c r="BK1791"/>
  <c r="J1790"/>
  <c r="J1789"/>
  <c r="BK1788"/>
  <c r="BK1787"/>
  <c r="J1786"/>
  <c r="BK1785"/>
  <c r="BK1784"/>
  <c r="J1783"/>
  <c r="BK1782"/>
  <c r="J1781"/>
  <c r="J1779"/>
  <c r="J1778"/>
  <c r="BK1777"/>
  <c r="BK1775"/>
  <c r="BK1774"/>
  <c r="BK1773"/>
  <c r="BK1768"/>
  <c r="BK1767"/>
  <c r="BK1766"/>
  <c r="BK1765"/>
  <c r="J1764"/>
  <c r="BK1763"/>
  <c r="BK1761"/>
  <c r="J1759"/>
  <c r="BK1757"/>
  <c r="J1752"/>
  <c r="BK1748"/>
  <c r="J1740"/>
  <c r="J1698"/>
  <c r="BK1691"/>
  <c r="BK1689"/>
  <c r="J1679"/>
  <c r="BK1668"/>
  <c r="J1666"/>
  <c r="BK1653"/>
  <c r="J1652"/>
  <c r="BK1650"/>
  <c r="J1646"/>
  <c r="BK1639"/>
  <c r="BK1636"/>
  <c r="J1634"/>
  <c r="J1631"/>
  <c r="BK1621"/>
  <c r="BK1610"/>
  <c r="BK1608"/>
  <c r="BK1607"/>
  <c r="J1596"/>
  <c r="J1588"/>
  <c r="J1574"/>
  <c r="BK1563"/>
  <c r="BK1560"/>
  <c r="BK1555"/>
  <c r="BK1544"/>
  <c r="J1542"/>
  <c r="BK1541"/>
  <c r="BK1539"/>
  <c r="J1527"/>
  <c r="BK1526"/>
  <c r="J1520"/>
  <c r="J1519"/>
  <c r="BK1518"/>
  <c r="BK1516"/>
  <c r="J1515"/>
  <c r="BK1513"/>
  <c r="BK1502"/>
  <c r="BK1494"/>
  <c r="J1482"/>
  <c r="J1474"/>
  <c r="BK1470"/>
  <c r="BK1463"/>
  <c r="J1460"/>
  <c r="BK1448"/>
  <c r="J1445"/>
  <c r="J1439"/>
  <c r="J1433"/>
  <c r="J1432"/>
  <c r="BK1429"/>
  <c r="BK1424"/>
  <c r="J1406"/>
  <c r="BK1400"/>
  <c r="BK1394"/>
  <c r="J1381"/>
  <c r="J1375"/>
  <c r="BK1369"/>
  <c r="BK1345"/>
  <c r="BK1341"/>
  <c r="J1331"/>
  <c r="BK1330"/>
  <c r="BK1327"/>
  <c r="J1325"/>
  <c r="BK1323"/>
  <c r="J1322"/>
  <c r="J1319"/>
  <c r="J1315"/>
  <c r="J1309"/>
  <c r="BK1308"/>
  <c r="BK1307"/>
  <c r="BK1306"/>
  <c r="J1303"/>
  <c r="BK1302"/>
  <c r="J1300"/>
  <c r="BK1299"/>
  <c r="BK1297"/>
  <c r="BK1295"/>
  <c r="J1294"/>
  <c r="J1291"/>
  <c r="J1289"/>
  <c r="BK1288"/>
  <c r="J1283"/>
  <c r="BK1282"/>
  <c r="BK1278"/>
  <c r="J1272"/>
  <c r="J1269"/>
  <c r="J1267"/>
  <c r="BK1264"/>
  <c r="J1261"/>
  <c r="BK1255"/>
  <c r="BK1252"/>
  <c r="J1251"/>
  <c r="J1249"/>
  <c r="BK1242"/>
  <c r="BK1239"/>
  <c r="BK1236"/>
  <c r="J1231"/>
  <c r="BK1230"/>
  <c r="J1226"/>
  <c r="J1220"/>
  <c r="BK1212"/>
  <c r="J1208"/>
  <c r="J1207"/>
  <c r="BK1206"/>
  <c r="J1199"/>
  <c r="J1198"/>
  <c r="BK1195"/>
  <c r="J1194"/>
  <c r="J1190"/>
  <c r="BK1189"/>
  <c r="BK1182"/>
  <c r="BK1181"/>
  <c r="J1175"/>
  <c r="J1172"/>
  <c r="J1171"/>
  <c r="J1170"/>
  <c r="BK1167"/>
  <c r="J1163"/>
  <c r="J1159"/>
  <c r="BK1155"/>
  <c r="BK1154"/>
  <c r="BK1153"/>
  <c r="BK1149"/>
  <c r="BK1145"/>
  <c r="J1143"/>
  <c r="J1141"/>
  <c r="J1139"/>
  <c r="J1138"/>
  <c r="BK1131"/>
  <c r="J1128"/>
  <c r="J1125"/>
  <c r="BK1117"/>
  <c r="BK1105"/>
  <c r="J1104"/>
  <c r="BK1103"/>
  <c r="BK1101"/>
  <c r="J1098"/>
  <c r="J1097"/>
  <c r="BK1096"/>
  <c r="J1093"/>
  <c r="BK1092"/>
  <c r="BK1087"/>
  <c r="J1084"/>
  <c r="J1083"/>
  <c r="J1076"/>
  <c r="BK1075"/>
  <c r="J1071"/>
  <c r="BK1067"/>
  <c r="J1065"/>
  <c r="J1064"/>
  <c r="BK1061"/>
  <c r="J1058"/>
  <c r="BK1057"/>
  <c r="BK1056"/>
  <c r="BK1055"/>
  <c r="BK1053"/>
  <c r="J1051"/>
  <c r="J1050"/>
  <c r="J1047"/>
  <c r="BK1046"/>
  <c r="BK1045"/>
  <c r="BK1043"/>
  <c r="BK1035"/>
  <c r="J1034"/>
  <c r="BK1033"/>
  <c r="J1029"/>
  <c r="BK1025"/>
  <c r="J1024"/>
  <c r="BK1018"/>
  <c r="BK1016"/>
  <c r="J1013"/>
  <c r="J1012"/>
  <c r="J1011"/>
  <c r="J1010"/>
  <c r="J1007"/>
  <c r="J1005"/>
  <c r="BK1002"/>
  <c r="J1001"/>
  <c r="J999"/>
  <c r="BK997"/>
  <c r="BK996"/>
  <c r="J995"/>
  <c r="J993"/>
  <c r="BK986"/>
  <c r="J985"/>
  <c r="J982"/>
  <c r="BK981"/>
  <c r="BK980"/>
  <c r="BK977"/>
  <c r="BK976"/>
  <c r="J971"/>
  <c r="J970"/>
  <c r="J969"/>
  <c r="J964"/>
  <c r="J963"/>
  <c r="BK962"/>
  <c r="J959"/>
  <c r="J958"/>
  <c r="BK951"/>
  <c r="BK946"/>
  <c r="J940"/>
  <c r="BK939"/>
  <c r="J936"/>
  <c r="J935"/>
  <c r="BK933"/>
  <c r="J931"/>
  <c r="J930"/>
  <c r="J928"/>
  <c r="BK926"/>
  <c r="BK924"/>
  <c r="J923"/>
  <c r="BK919"/>
  <c r="BK916"/>
  <c r="J912"/>
  <c r="BK906"/>
  <c r="J898"/>
  <c r="BK880"/>
  <c r="J877"/>
  <c r="BK872"/>
  <c r="BK864"/>
  <c r="BK853"/>
  <c r="J841"/>
  <c r="BK822"/>
  <c r="J802"/>
  <c r="BK759"/>
  <c r="BK750"/>
  <c r="BK743"/>
  <c r="BK734"/>
  <c r="J721"/>
  <c r="BK718"/>
  <c r="BK709"/>
  <c r="BK704"/>
  <c r="J701"/>
  <c r="BK698"/>
  <c r="BK687"/>
  <c r="BK684"/>
  <c r="J671"/>
  <c r="J658"/>
  <c r="BK654"/>
  <c r="BK649"/>
  <c r="BK647"/>
  <c r="J646"/>
  <c r="J638"/>
  <c r="J636"/>
  <c r="BK635"/>
  <c r="J634"/>
  <c r="J627"/>
  <c r="J617"/>
  <c r="J616"/>
  <c r="J613"/>
  <c r="BK609"/>
  <c r="J608"/>
  <c r="BK603"/>
  <c r="J602"/>
  <c r="BK596"/>
  <c r="BK595"/>
  <c r="BK593"/>
  <c r="BK592"/>
  <c r="J590"/>
  <c r="BK589"/>
  <c r="J588"/>
  <c r="J587"/>
  <c r="J584"/>
  <c r="BK583"/>
  <c r="BK582"/>
  <c r="BK581"/>
  <c r="J580"/>
  <c r="J579"/>
  <c r="BK575"/>
  <c r="BK574"/>
  <c r="BK572"/>
  <c r="BK570"/>
  <c r="J565"/>
  <c r="J564"/>
  <c r="BK561"/>
  <c r="J550"/>
  <c r="BK546"/>
  <c r="J535"/>
  <c r="J530"/>
  <c r="J509"/>
  <c r="BK508"/>
  <c r="J493"/>
  <c r="BK489"/>
  <c r="BK483"/>
  <c r="J450"/>
  <c r="BK446"/>
  <c r="BK415"/>
  <c r="J408"/>
  <c r="BK397"/>
  <c r="J367"/>
  <c r="BK364"/>
  <c r="BK359"/>
  <c r="BK358"/>
  <c r="J352"/>
  <c r="BK348"/>
  <c r="J334"/>
  <c r="BK333"/>
  <c r="J331"/>
  <c r="BK327"/>
  <c r="BK322"/>
  <c r="BK317"/>
  <c r="J316"/>
  <c r="J304"/>
  <c r="BK299"/>
  <c r="BK290"/>
  <c r="J282"/>
  <c r="J262"/>
  <c r="BK259"/>
  <c r="J257"/>
  <c r="J256"/>
  <c r="BK253"/>
  <c r="J237"/>
  <c r="J226"/>
  <c r="J223"/>
  <c r="J219"/>
  <c r="J199"/>
  <c r="J195"/>
  <c r="BK186"/>
  <c r="J176"/>
  <c i="1" r="AS94"/>
  <c i="2" r="J1780"/>
  <c r="BK1778"/>
  <c r="BK1776"/>
  <c r="J1774"/>
  <c r="J1772"/>
  <c r="BK1771"/>
  <c r="J1770"/>
  <c r="BK1769"/>
  <c r="J1765"/>
  <c r="J1763"/>
  <c r="J1762"/>
  <c r="BK1759"/>
  <c r="BK1756"/>
  <c r="BK1752"/>
  <c r="J1742"/>
  <c r="BK1740"/>
  <c r="BK1698"/>
  <c r="BK1696"/>
  <c r="J1692"/>
  <c r="J1691"/>
  <c r="J1686"/>
  <c r="J1685"/>
  <c r="BK1679"/>
  <c r="J1668"/>
  <c r="BK1667"/>
  <c r="BK1666"/>
  <c r="BK1665"/>
  <c r="BK1652"/>
  <c r="J1642"/>
  <c r="J1640"/>
  <c r="J1635"/>
  <c r="BK1634"/>
  <c r="BK1625"/>
  <c r="J1615"/>
  <c r="J1607"/>
  <c r="BK1596"/>
  <c r="BK1584"/>
  <c r="J1576"/>
  <c r="J1571"/>
  <c r="J1568"/>
  <c r="J1563"/>
  <c r="J1562"/>
  <c r="BK1561"/>
  <c r="J1560"/>
  <c r="J1557"/>
  <c r="BK1556"/>
  <c r="J1554"/>
  <c r="J1544"/>
  <c r="BK1543"/>
  <c r="BK1540"/>
  <c r="BK1536"/>
  <c r="BK1520"/>
  <c r="J1517"/>
  <c r="BK1505"/>
  <c r="BK1497"/>
  <c r="BK1482"/>
  <c r="BK1476"/>
  <c r="J1471"/>
  <c r="BK1467"/>
  <c r="J1464"/>
  <c r="J1463"/>
  <c r="BK1457"/>
  <c r="BK1454"/>
  <c r="BK1445"/>
  <c r="J1436"/>
  <c r="BK1432"/>
  <c r="BK1421"/>
  <c r="BK1418"/>
  <c r="BK1416"/>
  <c r="J1410"/>
  <c r="BK1406"/>
  <c r="J1394"/>
  <c r="J1391"/>
  <c r="BK1381"/>
  <c r="BK1359"/>
  <c r="J1345"/>
  <c r="J1334"/>
  <c r="J1330"/>
  <c r="BK1325"/>
  <c r="BK1322"/>
  <c r="J1320"/>
  <c r="BK1315"/>
  <c r="J1314"/>
  <c r="BK1310"/>
  <c r="BK1309"/>
  <c r="J1307"/>
  <c r="J1302"/>
  <c r="J1299"/>
  <c r="BK1298"/>
  <c r="J1296"/>
  <c r="BK1294"/>
  <c r="J1292"/>
  <c r="BK1291"/>
  <c r="BK1286"/>
  <c r="BK1279"/>
  <c r="BK1276"/>
  <c r="J1275"/>
  <c r="BK1272"/>
  <c r="BK1261"/>
  <c r="BK1258"/>
  <c r="J1255"/>
  <c r="BK1254"/>
  <c r="J1250"/>
  <c r="BK1248"/>
  <c r="BK1240"/>
  <c r="BK1238"/>
  <c r="BK1237"/>
  <c r="J1236"/>
  <c r="BK1235"/>
  <c r="BK1231"/>
  <c r="J1230"/>
  <c r="BK1226"/>
  <c r="J1225"/>
  <c r="J1224"/>
  <c r="BK1220"/>
  <c r="J1219"/>
  <c r="J1216"/>
  <c r="J1212"/>
  <c r="BK1207"/>
  <c r="BK1199"/>
  <c r="BK1198"/>
  <c r="BK1196"/>
  <c r="J1195"/>
  <c r="BK1191"/>
  <c r="BK1190"/>
  <c r="J1189"/>
  <c r="BK1188"/>
  <c r="BK1185"/>
  <c r="J1184"/>
  <c r="J1178"/>
  <c r="BK1177"/>
  <c r="BK1170"/>
  <c r="J1161"/>
  <c r="BK1160"/>
  <c r="J1155"/>
  <c r="J1154"/>
  <c r="J1144"/>
  <c r="BK1141"/>
  <c r="J1137"/>
  <c r="J1134"/>
  <c r="J1131"/>
  <c r="J1124"/>
  <c r="J1121"/>
  <c r="J1120"/>
  <c r="J1116"/>
  <c r="BK1113"/>
  <c r="BK1108"/>
  <c r="BK1102"/>
  <c r="J1101"/>
  <c r="BK1097"/>
  <c r="J1096"/>
  <c r="J1095"/>
  <c r="BK1093"/>
  <c r="BK1090"/>
  <c r="J1087"/>
  <c r="BK1083"/>
  <c r="BK1079"/>
  <c r="BK1076"/>
  <c r="J1075"/>
  <c r="J1073"/>
  <c r="J1072"/>
  <c r="BK1066"/>
  <c r="BK1064"/>
  <c r="J1059"/>
  <c r="J1055"/>
  <c r="J1054"/>
  <c r="BK1052"/>
  <c r="BK1051"/>
  <c r="J1049"/>
  <c r="BK1047"/>
  <c r="J1046"/>
  <c r="J1045"/>
  <c r="J1044"/>
  <c r="J1040"/>
  <c r="BK1037"/>
  <c r="BK1036"/>
  <c r="BK1034"/>
  <c r="BK1031"/>
  <c r="BK1029"/>
  <c r="J1028"/>
  <c r="J1025"/>
  <c r="J1022"/>
  <c r="BK1021"/>
  <c r="J1018"/>
  <c r="J1017"/>
  <c r="J1016"/>
  <c r="BK1015"/>
  <c r="BK1013"/>
  <c r="BK1011"/>
  <c r="J1008"/>
  <c r="BK1007"/>
  <c r="BK1005"/>
  <c r="J1002"/>
  <c r="BK999"/>
  <c r="J996"/>
  <c r="BK990"/>
  <c r="J989"/>
  <c r="J987"/>
  <c r="BK985"/>
  <c r="J984"/>
  <c r="J981"/>
  <c r="BK973"/>
  <c r="J972"/>
  <c r="J968"/>
  <c r="BK967"/>
  <c r="BK961"/>
  <c r="J960"/>
  <c r="J955"/>
  <c r="BK954"/>
  <c r="J951"/>
  <c r="J948"/>
  <c r="BK940"/>
  <c r="J937"/>
  <c r="BK935"/>
  <c r="BK934"/>
  <c r="J932"/>
  <c r="BK929"/>
  <c r="BK928"/>
  <c r="BK917"/>
  <c r="J880"/>
  <c r="J872"/>
  <c r="BK847"/>
  <c r="BK844"/>
  <c r="BK840"/>
  <c r="J837"/>
  <c r="J835"/>
  <c r="J831"/>
  <c r="J822"/>
  <c r="J812"/>
  <c r="BK806"/>
  <c r="BK791"/>
  <c r="BK776"/>
  <c r="BK769"/>
  <c r="J766"/>
  <c r="BK765"/>
  <c r="J747"/>
  <c r="J737"/>
  <c r="J734"/>
  <c r="J727"/>
  <c r="J722"/>
  <c r="J715"/>
  <c r="J698"/>
  <c r="J694"/>
  <c r="BK691"/>
  <c r="J666"/>
  <c r="J654"/>
  <c r="J653"/>
  <c r="BK648"/>
  <c r="BK646"/>
  <c r="J640"/>
  <c r="BK638"/>
  <c r="J633"/>
  <c r="BK627"/>
  <c r="J620"/>
  <c r="BK617"/>
  <c r="BK613"/>
  <c r="BK610"/>
  <c r="BK608"/>
  <c r="BK604"/>
  <c r="BK602"/>
  <c r="J596"/>
  <c r="J595"/>
  <c r="BK591"/>
  <c r="J589"/>
  <c r="J583"/>
  <c r="J582"/>
  <c r="BK573"/>
  <c r="J572"/>
  <c r="BK571"/>
  <c r="J569"/>
  <c r="J566"/>
  <c r="BK565"/>
  <c r="J562"/>
  <c r="J561"/>
  <c r="BK560"/>
  <c r="BK542"/>
  <c r="J476"/>
  <c r="J434"/>
  <c r="J415"/>
  <c r="BK401"/>
  <c r="J397"/>
  <c r="BK388"/>
  <c r="BK381"/>
  <c r="J377"/>
  <c r="J374"/>
  <c r="BK363"/>
  <c r="BK361"/>
  <c r="BK360"/>
  <c r="J358"/>
  <c r="J348"/>
  <c r="J333"/>
  <c r="BK330"/>
  <c r="J322"/>
  <c r="BK316"/>
  <c r="J310"/>
  <c r="BK295"/>
  <c r="BK286"/>
  <c r="BK278"/>
  <c r="BK266"/>
  <c r="BK262"/>
  <c r="J259"/>
  <c r="BK236"/>
  <c r="BK223"/>
  <c r="BK203"/>
  <c r="J186"/>
  <c r="J177"/>
  <c r="BK176"/>
  <c r="J1751"/>
  <c r="J1748"/>
  <c r="BK1745"/>
  <c r="BK1742"/>
  <c r="BK1704"/>
  <c r="J1696"/>
  <c r="J1690"/>
  <c r="BK1686"/>
  <c r="BK1669"/>
  <c r="J1653"/>
  <c r="J1650"/>
  <c r="BK1649"/>
  <c r="BK1646"/>
  <c r="BK1640"/>
  <c r="J1636"/>
  <c r="BK1631"/>
  <c r="J1622"/>
  <c r="J1621"/>
  <c r="BK1613"/>
  <c r="J1610"/>
  <c r="J1601"/>
  <c r="J1597"/>
  <c r="BK1588"/>
  <c r="J1585"/>
  <c r="BK1571"/>
  <c r="BK1557"/>
  <c r="J1552"/>
  <c r="BK1549"/>
  <c r="BK1546"/>
  <c r="J1545"/>
  <c r="J1541"/>
  <c r="J1539"/>
  <c r="J1536"/>
  <c r="J1533"/>
  <c r="J1530"/>
  <c r="BK1527"/>
  <c r="BK1517"/>
  <c r="J1516"/>
  <c r="BK1515"/>
  <c r="J1514"/>
  <c r="J1513"/>
  <c r="BK1510"/>
  <c r="J1505"/>
  <c r="BK1499"/>
  <c r="BK1498"/>
  <c r="J1494"/>
  <c r="J1493"/>
  <c r="J1491"/>
  <c r="J1488"/>
  <c r="J1479"/>
  <c r="J1476"/>
  <c r="BK1474"/>
  <c r="BK1471"/>
  <c r="J1467"/>
  <c r="BK1464"/>
  <c r="BK1460"/>
  <c r="BK1442"/>
  <c r="BK1439"/>
  <c r="BK1433"/>
  <c r="J1429"/>
  <c r="BK1427"/>
  <c r="J1424"/>
  <c r="J1421"/>
  <c r="J1418"/>
  <c r="J1416"/>
  <c r="J1413"/>
  <c r="BK1385"/>
  <c r="BK1375"/>
  <c r="BK1349"/>
  <c r="J1341"/>
  <c r="BK1334"/>
  <c r="J1327"/>
  <c r="J1324"/>
  <c r="J1321"/>
  <c r="BK1320"/>
  <c r="J1318"/>
  <c r="BK1314"/>
  <c r="J1313"/>
  <c r="J1308"/>
  <c r="J1306"/>
  <c r="BK1304"/>
  <c r="BK1303"/>
  <c r="J1301"/>
  <c r="J1298"/>
  <c r="BK1293"/>
  <c r="BK1292"/>
  <c r="BK1290"/>
  <c r="J1288"/>
  <c r="BK1287"/>
  <c r="J1286"/>
  <c r="BK1283"/>
  <c r="BK1275"/>
  <c r="BK1267"/>
  <c r="BK1253"/>
  <c r="J1252"/>
  <c r="BK1251"/>
  <c r="BK1250"/>
  <c r="J1245"/>
  <c r="BK1241"/>
  <c r="J1240"/>
  <c r="J1239"/>
  <c r="J1238"/>
  <c r="J1237"/>
  <c r="J1235"/>
  <c r="BK1232"/>
  <c r="J1229"/>
  <c r="BK1225"/>
  <c r="BK1224"/>
  <c r="J1223"/>
  <c r="BK1209"/>
  <c r="BK1208"/>
  <c r="J1203"/>
  <c r="J1197"/>
  <c r="J1196"/>
  <c r="BK1194"/>
  <c r="J1188"/>
  <c r="BK1183"/>
  <c r="J1182"/>
  <c r="BK1178"/>
  <c r="J1177"/>
  <c r="BK1176"/>
  <c r="BK1172"/>
  <c r="J1166"/>
  <c r="J1162"/>
  <c r="BK1161"/>
  <c r="BK1159"/>
  <c r="J1158"/>
  <c r="BK1150"/>
  <c r="J1149"/>
  <c r="BK1146"/>
  <c r="BK1144"/>
  <c r="BK1142"/>
  <c r="J1140"/>
  <c r="BK1139"/>
  <c r="BK1134"/>
  <c r="BK1125"/>
  <c r="BK1124"/>
  <c r="J1117"/>
  <c r="BK1112"/>
  <c r="J1109"/>
  <c r="BK1104"/>
  <c r="J1103"/>
  <c r="BK1098"/>
  <c r="J1094"/>
  <c r="BK1091"/>
  <c r="BK1084"/>
  <c r="BK1080"/>
  <c r="BK1071"/>
  <c r="BK1070"/>
  <c r="BK1069"/>
  <c r="J1068"/>
  <c r="J1066"/>
  <c r="BK1065"/>
  <c r="J1063"/>
  <c r="J1062"/>
  <c r="J1061"/>
  <c r="BK1059"/>
  <c r="BK1058"/>
  <c r="J1057"/>
  <c r="J1056"/>
  <c r="J1052"/>
  <c r="BK1050"/>
  <c r="BK1049"/>
  <c r="J1043"/>
  <c r="BK1040"/>
  <c r="J1038"/>
  <c r="J1037"/>
  <c r="J1036"/>
  <c r="J1031"/>
  <c r="BK1028"/>
  <c r="BK1026"/>
  <c r="BK1024"/>
  <c r="J1023"/>
  <c r="BK1022"/>
  <c r="J1020"/>
  <c r="J1019"/>
  <c r="BK1017"/>
  <c r="J1014"/>
  <c r="BK1012"/>
  <c r="BK1010"/>
  <c r="BK1009"/>
  <c r="BK1008"/>
  <c r="BK1006"/>
  <c r="J1004"/>
  <c r="BK1003"/>
  <c r="BK1001"/>
  <c r="BK1000"/>
  <c r="BK998"/>
  <c r="J994"/>
  <c r="BK993"/>
  <c r="J992"/>
  <c r="BK988"/>
  <c r="BK987"/>
  <c r="J986"/>
  <c r="BK984"/>
  <c r="J983"/>
  <c r="J979"/>
  <c r="J977"/>
  <c r="J976"/>
  <c r="J973"/>
  <c r="BK972"/>
  <c r="BK969"/>
  <c r="BK964"/>
  <c r="BK963"/>
  <c r="J961"/>
  <c r="BK958"/>
  <c r="BK955"/>
  <c r="BK948"/>
  <c r="BK947"/>
  <c r="BK936"/>
  <c r="J933"/>
  <c r="BK932"/>
  <c r="BK930"/>
  <c r="J927"/>
  <c r="BK925"/>
  <c r="J924"/>
  <c r="J917"/>
  <c r="BK909"/>
  <c r="BK904"/>
  <c r="J901"/>
  <c r="J895"/>
  <c r="BK892"/>
  <c r="BK889"/>
  <c r="BK888"/>
  <c r="BK886"/>
  <c r="BK877"/>
  <c r="J876"/>
  <c r="BK856"/>
  <c r="J844"/>
  <c r="BK842"/>
  <c r="J840"/>
  <c r="BK836"/>
  <c r="BK835"/>
  <c r="J816"/>
  <c r="BK812"/>
  <c r="BK802"/>
  <c r="J776"/>
  <c r="J769"/>
  <c r="BK766"/>
  <c r="J765"/>
  <c r="J762"/>
  <c r="J759"/>
  <c r="J755"/>
  <c r="BK747"/>
  <c r="J740"/>
  <c r="BK737"/>
  <c r="J723"/>
  <c r="BK722"/>
  <c r="J718"/>
  <c r="BK712"/>
  <c r="J709"/>
  <c r="BK701"/>
  <c r="J691"/>
  <c r="J687"/>
  <c r="J680"/>
  <c r="BK671"/>
  <c r="BK658"/>
  <c r="BK653"/>
  <c r="J649"/>
  <c r="BK640"/>
  <c r="J639"/>
  <c r="J637"/>
  <c r="BK636"/>
  <c r="J635"/>
  <c r="BK633"/>
  <c r="BK621"/>
  <c r="BK616"/>
  <c r="J610"/>
  <c r="J604"/>
  <c r="J603"/>
  <c r="BK597"/>
  <c r="BK594"/>
  <c r="J593"/>
  <c r="J592"/>
  <c r="J591"/>
  <c r="BK588"/>
  <c r="BK584"/>
  <c r="J581"/>
  <c r="BK580"/>
  <c r="BK578"/>
  <c r="BK566"/>
  <c r="BK562"/>
  <c r="J557"/>
  <c r="BK550"/>
  <c r="J542"/>
  <c r="BK535"/>
  <c r="BK530"/>
  <c r="J513"/>
  <c r="BK509"/>
  <c r="J508"/>
  <c r="BK493"/>
  <c r="J489"/>
  <c r="J483"/>
  <c r="BK476"/>
  <c r="BK469"/>
  <c r="BK454"/>
  <c r="BK450"/>
  <c r="BK434"/>
  <c r="BK408"/>
  <c r="J392"/>
  <c r="J381"/>
  <c r="BK378"/>
  <c r="BK377"/>
  <c r="BK371"/>
  <c r="BK367"/>
  <c r="J363"/>
  <c r="J362"/>
  <c r="J361"/>
  <c r="BK342"/>
  <c r="J332"/>
  <c r="BK331"/>
  <c r="J326"/>
  <c r="J317"/>
  <c r="BK310"/>
  <c r="J295"/>
  <c r="J290"/>
  <c r="J278"/>
  <c r="BK257"/>
  <c r="BK237"/>
  <c r="BK226"/>
  <c r="BK219"/>
  <c r="J216"/>
  <c r="BK211"/>
  <c r="BK199"/>
  <c r="J182"/>
  <c r="BK177"/>
  <c r="BK172"/>
  <c r="J1821"/>
  <c r="BK1819"/>
  <c r="J1819"/>
  <c r="BK1817"/>
  <c r="J1817"/>
  <c r="BK1814"/>
  <c r="J1814"/>
  <c r="BK1812"/>
  <c r="J1812"/>
  <c r="J1810"/>
  <c r="BK1809"/>
  <c r="J1808"/>
  <c r="J1805"/>
  <c r="BK1804"/>
  <c r="J1803"/>
  <c r="BK1802"/>
  <c r="BK1801"/>
  <c r="BK1800"/>
  <c r="BK1799"/>
  <c r="J1798"/>
  <c r="BK1797"/>
  <c r="BK1796"/>
  <c r="J1795"/>
  <c r="BK1794"/>
  <c r="BK1793"/>
  <c r="J1792"/>
  <c r="J1791"/>
  <c r="BK1790"/>
  <c r="BK1789"/>
  <c r="J1788"/>
  <c r="J1787"/>
  <c r="BK1786"/>
  <c r="J1785"/>
  <c r="J1784"/>
  <c r="BK1783"/>
  <c r="J1782"/>
  <c r="BK1781"/>
  <c r="BK1780"/>
  <c r="BK1779"/>
  <c r="J1777"/>
  <c r="J1776"/>
  <c r="J1775"/>
  <c r="J1773"/>
  <c r="BK1772"/>
  <c r="J1771"/>
  <c r="BK1770"/>
  <c r="J1769"/>
  <c r="J1768"/>
  <c r="J1767"/>
  <c r="J1766"/>
  <c r="BK1764"/>
  <c r="BK1762"/>
  <c r="J1761"/>
  <c r="J1757"/>
  <c r="J1756"/>
  <c r="BK1751"/>
  <c r="J1745"/>
  <c r="J1704"/>
  <c r="BK1692"/>
  <c r="BK1690"/>
  <c r="J1689"/>
  <c r="BK1685"/>
  <c r="J1669"/>
  <c r="J1667"/>
  <c r="J1665"/>
  <c r="J1649"/>
  <c r="BK1642"/>
  <c r="J1639"/>
  <c r="BK1635"/>
  <c r="J1625"/>
  <c r="BK1622"/>
  <c r="BK1615"/>
  <c r="J1613"/>
  <c r="J1608"/>
  <c r="BK1601"/>
  <c r="BK1597"/>
  <c r="BK1585"/>
  <c r="J1584"/>
  <c r="BK1576"/>
  <c r="BK1574"/>
  <c r="BK1568"/>
  <c r="BK1562"/>
  <c r="J1561"/>
  <c r="J1556"/>
  <c r="J1555"/>
  <c r="BK1554"/>
  <c r="BK1552"/>
  <c r="J1549"/>
  <c r="J1546"/>
  <c r="BK1545"/>
  <c r="J1543"/>
  <c r="BK1542"/>
  <c r="J1540"/>
  <c r="BK1533"/>
  <c r="BK1530"/>
  <c r="J1526"/>
  <c r="BK1519"/>
  <c r="J1518"/>
  <c r="BK1514"/>
  <c r="J1510"/>
  <c r="J1502"/>
  <c r="J1499"/>
  <c r="J1498"/>
  <c r="J1497"/>
  <c r="BK1493"/>
  <c r="BK1491"/>
  <c r="BK1488"/>
  <c r="BK1479"/>
  <c r="J1470"/>
  <c r="J1457"/>
  <c r="J1454"/>
  <c r="J1448"/>
  <c r="J1442"/>
  <c r="BK1436"/>
  <c r="J1427"/>
  <c r="BK1413"/>
  <c r="BK1410"/>
  <c r="J1400"/>
  <c r="BK1391"/>
  <c r="J1385"/>
  <c r="J1369"/>
  <c r="J1359"/>
  <c r="J1349"/>
  <c r="BK1331"/>
  <c r="BK1324"/>
  <c r="J1323"/>
  <c r="BK1321"/>
  <c r="BK1319"/>
  <c r="BK1318"/>
  <c r="BK1313"/>
  <c r="J1310"/>
  <c r="J1304"/>
  <c r="BK1301"/>
  <c r="BK1300"/>
  <c r="J1297"/>
  <c r="BK1296"/>
  <c r="J1295"/>
  <c r="J1293"/>
  <c r="J1290"/>
  <c r="BK1289"/>
  <c r="J1287"/>
  <c r="J1282"/>
  <c r="J1279"/>
  <c r="J1278"/>
  <c r="J1276"/>
  <c r="BK1269"/>
  <c r="J1264"/>
  <c r="J1258"/>
  <c r="J1254"/>
  <c r="J1253"/>
  <c r="BK1249"/>
  <c r="J1248"/>
  <c r="BK1245"/>
  <c r="J1242"/>
  <c r="J1241"/>
  <c r="J1232"/>
  <c r="BK1229"/>
  <c r="BK1223"/>
  <c r="BK1219"/>
  <c r="BK1216"/>
  <c r="J1209"/>
  <c r="J1206"/>
  <c r="BK1203"/>
  <c r="BK1197"/>
  <c r="J1191"/>
  <c r="J1185"/>
  <c r="BK1184"/>
  <c r="J1183"/>
  <c r="J1181"/>
  <c r="J1176"/>
  <c r="BK1175"/>
  <c r="BK1171"/>
  <c r="J1167"/>
  <c r="BK1166"/>
  <c r="BK1163"/>
  <c r="BK1162"/>
  <c r="J1160"/>
  <c r="BK1158"/>
  <c r="J1153"/>
  <c r="J1150"/>
  <c r="J1146"/>
  <c r="J1145"/>
  <c r="BK1143"/>
  <c r="J1142"/>
  <c r="BK1140"/>
  <c r="BK1138"/>
  <c r="BK1137"/>
  <c r="BK1128"/>
  <c r="BK1121"/>
  <c r="BK1120"/>
  <c r="BK1116"/>
  <c r="J1113"/>
  <c r="J1112"/>
  <c r="BK1109"/>
  <c r="J1108"/>
  <c r="J1105"/>
  <c r="J1102"/>
  <c r="BK1095"/>
  <c r="BK1094"/>
  <c r="J1092"/>
  <c r="J1091"/>
  <c r="J1090"/>
  <c r="J1080"/>
  <c r="J1079"/>
  <c r="BK1073"/>
  <c r="BK1072"/>
  <c r="J1070"/>
  <c r="J1069"/>
  <c r="BK1068"/>
  <c r="J1067"/>
  <c r="BK1063"/>
  <c r="BK1062"/>
  <c r="BK1054"/>
  <c r="J1053"/>
  <c r="BK1044"/>
  <c r="BK1038"/>
  <c r="J1035"/>
  <c r="J1033"/>
  <c r="J1026"/>
  <c r="BK1023"/>
  <c r="J1021"/>
  <c r="BK1020"/>
  <c r="BK1019"/>
  <c r="J1015"/>
  <c r="BK1014"/>
  <c r="J1009"/>
  <c r="J1006"/>
  <c r="BK1004"/>
  <c r="J1003"/>
  <c r="J1000"/>
  <c r="J998"/>
  <c r="J997"/>
  <c r="BK995"/>
  <c r="BK994"/>
  <c r="BK992"/>
  <c r="J990"/>
  <c r="BK989"/>
  <c r="J988"/>
  <c r="BK983"/>
  <c r="BK982"/>
  <c r="J980"/>
  <c r="BK979"/>
  <c r="BK971"/>
  <c r="BK970"/>
  <c r="BK968"/>
  <c r="J967"/>
  <c r="J962"/>
  <c r="BK960"/>
  <c r="BK959"/>
  <c r="J954"/>
  <c r="J947"/>
  <c r="J946"/>
  <c r="J939"/>
  <c r="BK937"/>
  <c r="J934"/>
  <c r="BK931"/>
  <c r="J929"/>
  <c r="BK927"/>
  <c r="J926"/>
  <c r="J925"/>
  <c r="BK923"/>
  <c r="J919"/>
  <c r="J916"/>
  <c r="BK912"/>
  <c r="J909"/>
  <c r="J906"/>
  <c r="J904"/>
  <c r="BK901"/>
  <c r="BK898"/>
  <c r="BK895"/>
  <c r="J892"/>
  <c r="J889"/>
  <c r="J888"/>
  <c r="J886"/>
  <c r="BK876"/>
  <c r="J864"/>
  <c r="J856"/>
  <c r="J853"/>
  <c r="J847"/>
  <c r="J842"/>
  <c r="BK841"/>
  <c r="BK837"/>
  <c r="J836"/>
  <c r="BK831"/>
  <c r="BK816"/>
  <c r="J806"/>
  <c r="J791"/>
  <c r="BK762"/>
  <c r="BK755"/>
  <c r="J750"/>
  <c r="J743"/>
  <c r="BK740"/>
  <c r="BK727"/>
  <c r="BK723"/>
  <c r="BK721"/>
  <c r="BK715"/>
  <c r="J712"/>
  <c r="J704"/>
  <c r="BK694"/>
  <c r="J684"/>
  <c r="BK680"/>
  <c r="BK666"/>
  <c r="J648"/>
  <c r="J647"/>
  <c r="BK639"/>
  <c r="BK637"/>
  <c r="BK634"/>
  <c r="J621"/>
  <c r="BK620"/>
  <c r="J609"/>
  <c r="J597"/>
  <c r="J594"/>
  <c r="BK590"/>
  <c r="BK587"/>
  <c r="BK579"/>
  <c r="J578"/>
  <c r="J575"/>
  <c r="J574"/>
  <c r="J573"/>
  <c r="J571"/>
  <c r="J570"/>
  <c r="BK569"/>
  <c r="BK564"/>
  <c r="J560"/>
  <c r="BK557"/>
  <c r="J546"/>
  <c r="BK513"/>
  <c r="J469"/>
  <c r="J454"/>
  <c r="J446"/>
  <c r="J401"/>
  <c r="BK392"/>
  <c r="J388"/>
  <c r="J378"/>
  <c r="BK374"/>
  <c r="J371"/>
  <c r="J364"/>
  <c r="BK362"/>
  <c r="J360"/>
  <c r="J359"/>
  <c r="BK352"/>
  <c r="J342"/>
  <c r="BK334"/>
  <c r="BK332"/>
  <c r="J330"/>
  <c r="J327"/>
  <c r="BK326"/>
  <c r="BK304"/>
  <c r="J299"/>
  <c r="J286"/>
  <c r="BK282"/>
  <c r="J266"/>
  <c r="BK256"/>
  <c r="J253"/>
  <c r="J236"/>
  <c r="BK216"/>
  <c r="J211"/>
  <c r="J203"/>
  <c r="BK195"/>
  <c r="BK182"/>
  <c r="J172"/>
  <c l="1" r="T171"/>
  <c r="P258"/>
  <c r="P294"/>
  <c r="BK400"/>
  <c r="J400"/>
  <c r="J103"/>
  <c r="P563"/>
  <c r="R601"/>
  <c r="P834"/>
  <c r="BK846"/>
  <c r="J846"/>
  <c r="J109"/>
  <c r="T846"/>
  <c r="T887"/>
  <c r="P905"/>
  <c r="T905"/>
  <c r="BK938"/>
  <c r="J938"/>
  <c r="J113"/>
  <c r="R938"/>
  <c r="BK978"/>
  <c r="J978"/>
  <c r="J114"/>
  <c r="R978"/>
  <c r="P991"/>
  <c r="P1027"/>
  <c r="T1074"/>
  <c r="P1268"/>
  <c r="BK1326"/>
  <c r="J1326"/>
  <c r="J125"/>
  <c r="P1326"/>
  <c r="BK1417"/>
  <c r="J1417"/>
  <c r="J126"/>
  <c r="BK1428"/>
  <c r="J1428"/>
  <c r="J127"/>
  <c r="T1428"/>
  <c r="P1492"/>
  <c r="R1492"/>
  <c r="BK1553"/>
  <c r="J1553"/>
  <c r="J130"/>
  <c r="P1553"/>
  <c r="T1553"/>
  <c r="BK1575"/>
  <c r="J1575"/>
  <c r="J131"/>
  <c r="P1575"/>
  <c r="R1575"/>
  <c r="T1575"/>
  <c r="BK1609"/>
  <c r="J1609"/>
  <c r="J132"/>
  <c r="P1609"/>
  <c r="R1609"/>
  <c r="T1609"/>
  <c r="BK1614"/>
  <c r="J1614"/>
  <c r="J133"/>
  <c r="P1614"/>
  <c r="R1614"/>
  <c r="T1614"/>
  <c r="BK1641"/>
  <c r="J1641"/>
  <c r="J134"/>
  <c r="P1641"/>
  <c r="R1641"/>
  <c r="T1641"/>
  <c r="BK1651"/>
  <c r="J1651"/>
  <c r="J135"/>
  <c r="P1651"/>
  <c r="R1651"/>
  <c r="T1651"/>
  <c r="BK1741"/>
  <c r="J1741"/>
  <c r="J137"/>
  <c r="P1741"/>
  <c r="R1741"/>
  <c r="T1741"/>
  <c r="BK1750"/>
  <c r="J1750"/>
  <c r="J139"/>
  <c r="P1750"/>
  <c r="R1750"/>
  <c r="T1750"/>
  <c r="BK1755"/>
  <c r="J1755"/>
  <c r="J140"/>
  <c r="P1755"/>
  <c r="R1755"/>
  <c r="T1755"/>
  <c r="T1760"/>
  <c r="BK1807"/>
  <c r="J1807"/>
  <c r="J144"/>
  <c r="P1807"/>
  <c r="P1806"/>
  <c r="R1807"/>
  <c r="R1806"/>
  <c r="T1807"/>
  <c r="T1806"/>
  <c r="R171"/>
  <c r="R258"/>
  <c r="T294"/>
  <c r="T370"/>
  <c r="R391"/>
  <c r="T391"/>
  <c r="T400"/>
  <c r="T563"/>
  <c r="P601"/>
  <c r="BK834"/>
  <c r="J834"/>
  <c r="J106"/>
  <c r="T834"/>
  <c r="P846"/>
  <c r="BK887"/>
  <c r="J887"/>
  <c r="J110"/>
  <c r="R887"/>
  <c r="BK918"/>
  <c r="J918"/>
  <c r="J112"/>
  <c r="T918"/>
  <c r="T938"/>
  <c r="P978"/>
  <c r="T978"/>
  <c r="T991"/>
  <c r="R1027"/>
  <c r="BK1032"/>
  <c r="J1032"/>
  <c r="J118"/>
  <c r="R1032"/>
  <c r="T1032"/>
  <c r="R1039"/>
  <c r="T1039"/>
  <c r="BK1048"/>
  <c r="J1048"/>
  <c r="J120"/>
  <c r="P1048"/>
  <c r="R1048"/>
  <c r="T1048"/>
  <c r="BK1060"/>
  <c r="J1060"/>
  <c r="J121"/>
  <c r="P1060"/>
  <c r="R1060"/>
  <c r="T1060"/>
  <c r="P1074"/>
  <c r="BK1268"/>
  <c r="J1268"/>
  <c r="J123"/>
  <c r="T1268"/>
  <c r="BK1305"/>
  <c r="J1305"/>
  <c r="J124"/>
  <c r="R1305"/>
  <c r="R1326"/>
  <c r="P1417"/>
  <c r="P1428"/>
  <c r="R1428"/>
  <c r="BK1475"/>
  <c r="J1475"/>
  <c r="J128"/>
  <c r="P1475"/>
  <c r="R1475"/>
  <c r="T1475"/>
  <c r="BK1492"/>
  <c r="J1492"/>
  <c r="J129"/>
  <c r="T1492"/>
  <c r="R1553"/>
  <c r="BK1697"/>
  <c r="J1697"/>
  <c r="J136"/>
  <c r="P1697"/>
  <c r="R1697"/>
  <c r="T1697"/>
  <c r="P1760"/>
  <c r="BK171"/>
  <c r="BK258"/>
  <c r="J258"/>
  <c r="J99"/>
  <c r="BK294"/>
  <c r="J294"/>
  <c r="J100"/>
  <c r="BK370"/>
  <c r="J370"/>
  <c r="J101"/>
  <c r="R370"/>
  <c r="P391"/>
  <c r="R400"/>
  <c r="BK563"/>
  <c r="J563"/>
  <c r="J104"/>
  <c r="R563"/>
  <c r="T601"/>
  <c r="R834"/>
  <c r="R846"/>
  <c r="P887"/>
  <c r="BK905"/>
  <c r="J905"/>
  <c r="J111"/>
  <c r="R905"/>
  <c r="P918"/>
  <c r="R918"/>
  <c r="P938"/>
  <c r="BK991"/>
  <c r="J991"/>
  <c r="J115"/>
  <c r="R991"/>
  <c r="BK1027"/>
  <c r="J1027"/>
  <c r="J116"/>
  <c r="T1027"/>
  <c r="P1032"/>
  <c r="BK1039"/>
  <c r="J1039"/>
  <c r="J119"/>
  <c r="P1039"/>
  <c r="BK1074"/>
  <c r="J1074"/>
  <c r="J122"/>
  <c r="R1074"/>
  <c r="R1268"/>
  <c r="P1305"/>
  <c r="T1305"/>
  <c r="T1326"/>
  <c r="R1417"/>
  <c r="T1417"/>
  <c r="R1760"/>
  <c r="P171"/>
  <c r="T258"/>
  <c r="R294"/>
  <c r="P370"/>
  <c r="BK391"/>
  <c r="J391"/>
  <c r="J102"/>
  <c r="P400"/>
  <c r="BK601"/>
  <c r="J601"/>
  <c r="J105"/>
  <c r="BK1760"/>
  <c r="J1760"/>
  <c r="J142"/>
  <c r="F91"/>
  <c r="E159"/>
  <c r="F166"/>
  <c r="BG186"/>
  <c r="BG237"/>
  <c r="BG266"/>
  <c r="BG295"/>
  <c r="BG322"/>
  <c r="BG334"/>
  <c r="BG348"/>
  <c r="BG352"/>
  <c r="BG360"/>
  <c r="BG367"/>
  <c r="BG377"/>
  <c r="BG408"/>
  <c r="BG446"/>
  <c r="BG450"/>
  <c r="BG469"/>
  <c r="BG509"/>
  <c r="BG542"/>
  <c r="BG546"/>
  <c r="BG550"/>
  <c r="BG566"/>
  <c r="BG571"/>
  <c r="BG572"/>
  <c r="BG575"/>
  <c r="BG580"/>
  <c r="BG583"/>
  <c r="BG584"/>
  <c r="BG588"/>
  <c r="BG589"/>
  <c r="BG596"/>
  <c r="BG602"/>
  <c r="BG603"/>
  <c r="BG620"/>
  <c r="BG633"/>
  <c r="BG648"/>
  <c r="BG653"/>
  <c r="BG658"/>
  <c r="BG680"/>
  <c r="BG687"/>
  <c r="BG691"/>
  <c r="BG701"/>
  <c r="BG712"/>
  <c r="BG715"/>
  <c r="BG722"/>
  <c r="BG723"/>
  <c r="BG750"/>
  <c r="BG759"/>
  <c r="BG769"/>
  <c r="BG812"/>
  <c r="BG822"/>
  <c r="BG880"/>
  <c r="BG888"/>
  <c r="BG904"/>
  <c r="BG906"/>
  <c r="BG917"/>
  <c r="BG919"/>
  <c r="BG923"/>
  <c r="BG928"/>
  <c r="BG930"/>
  <c r="BG936"/>
  <c r="BG940"/>
  <c r="BG951"/>
  <c r="BG958"/>
  <c r="BG963"/>
  <c r="BG964"/>
  <c r="BG967"/>
  <c r="BG969"/>
  <c r="BG970"/>
  <c r="BG972"/>
  <c r="BG979"/>
  <c r="BG981"/>
  <c r="BG982"/>
  <c r="BG988"/>
  <c r="BG990"/>
  <c r="BG993"/>
  <c r="BG996"/>
  <c r="BG1001"/>
  <c r="BG1002"/>
  <c r="BG1003"/>
  <c r="BG1005"/>
  <c r="BG1008"/>
  <c r="BG1014"/>
  <c r="BG1016"/>
  <c r="BG1018"/>
  <c r="BG1025"/>
  <c r="BG1029"/>
  <c r="BG1031"/>
  <c r="BG1057"/>
  <c r="BG1058"/>
  <c r="BG1059"/>
  <c r="BG1061"/>
  <c r="BG1062"/>
  <c r="BG1063"/>
  <c r="BG1068"/>
  <c r="BG1071"/>
  <c r="BG1073"/>
  <c r="BG1079"/>
  <c r="BG1084"/>
  <c r="BG1087"/>
  <c r="BG1091"/>
  <c r="BG1101"/>
  <c r="BG1104"/>
  <c r="BG1109"/>
  <c r="BG1117"/>
  <c r="BG1137"/>
  <c r="BG1153"/>
  <c r="BG1154"/>
  <c r="BG1155"/>
  <c r="BG1167"/>
  <c r="BG1170"/>
  <c r="BG1172"/>
  <c r="BG1175"/>
  <c r="BG1176"/>
  <c r="BG1183"/>
  <c r="BG1188"/>
  <c r="BG1199"/>
  <c r="BG1212"/>
  <c r="BG1219"/>
  <c r="BG1220"/>
  <c r="BG1224"/>
  <c r="BG1238"/>
  <c r="BG1242"/>
  <c r="BG1245"/>
  <c r="BG1252"/>
  <c r="BG1258"/>
  <c r="BG1275"/>
  <c r="BG1278"/>
  <c r="BG1286"/>
  <c r="BG1287"/>
  <c r="BG1288"/>
  <c r="BG1292"/>
  <c r="BG1295"/>
  <c r="BG1297"/>
  <c r="BG1304"/>
  <c r="BG1307"/>
  <c r="BG1309"/>
  <c r="BG1315"/>
  <c r="BG1320"/>
  <c r="BG1323"/>
  <c r="BG1330"/>
  <c r="BG1345"/>
  <c r="BG1381"/>
  <c r="BG1410"/>
  <c r="BG1424"/>
  <c r="BG1427"/>
  <c r="BG1432"/>
  <c r="BG1433"/>
  <c r="BG1436"/>
  <c r="BG1439"/>
  <c r="BG1460"/>
  <c r="BG1467"/>
  <c r="BG1474"/>
  <c r="BG1476"/>
  <c r="BG1488"/>
  <c r="BG1505"/>
  <c r="BG1517"/>
  <c r="BG1518"/>
  <c r="BG1520"/>
  <c r="BG1527"/>
  <c r="BG1530"/>
  <c r="BG1536"/>
  <c r="BG1539"/>
  <c r="BG1541"/>
  <c r="BG1544"/>
  <c r="BG1546"/>
  <c r="BG1549"/>
  <c r="BG1560"/>
  <c r="BG1561"/>
  <c r="BG1563"/>
  <c r="BG1571"/>
  <c r="BG1584"/>
  <c r="BG1597"/>
  <c r="BG1607"/>
  <c r="BG1610"/>
  <c r="BG1621"/>
  <c r="BG1634"/>
  <c r="BG1653"/>
  <c r="BG1668"/>
  <c r="BG1689"/>
  <c r="BG1691"/>
  <c r="BG1698"/>
  <c r="BG1742"/>
  <c r="BG1757"/>
  <c r="BG1765"/>
  <c r="BG1767"/>
  <c r="BG1770"/>
  <c r="BG1772"/>
  <c r="BG1775"/>
  <c r="BG1776"/>
  <c r="BG1782"/>
  <c r="BG1784"/>
  <c r="BG1785"/>
  <c r="BG1787"/>
  <c r="BG1788"/>
  <c r="BG1789"/>
  <c r="BG1791"/>
  <c r="BG1792"/>
  <c r="BG1795"/>
  <c r="BG1796"/>
  <c r="BG1798"/>
  <c r="BG1800"/>
  <c r="BG1801"/>
  <c r="BG1803"/>
  <c r="BG1809"/>
  <c r="BG1810"/>
  <c r="BG1812"/>
  <c r="BG1814"/>
  <c r="BG1817"/>
  <c r="BG1819"/>
  <c r="BK1758"/>
  <c r="J1758"/>
  <c r="J141"/>
  <c r="BK1811"/>
  <c r="J1811"/>
  <c r="J145"/>
  <c r="BK1820"/>
  <c r="J1820"/>
  <c r="J149"/>
  <c r="J89"/>
  <c r="J92"/>
  <c r="BG176"/>
  <c r="BG195"/>
  <c r="BG203"/>
  <c r="BG223"/>
  <c r="BG236"/>
  <c r="BG253"/>
  <c r="BG256"/>
  <c r="BG259"/>
  <c r="BG286"/>
  <c r="BG304"/>
  <c r="BG310"/>
  <c r="BG316"/>
  <c r="BG326"/>
  <c r="BG327"/>
  <c r="BG330"/>
  <c r="BG331"/>
  <c r="BG359"/>
  <c r="BG361"/>
  <c r="BG362"/>
  <c r="BG374"/>
  <c r="BG392"/>
  <c r="BG397"/>
  <c r="BG415"/>
  <c r="BG434"/>
  <c r="BG476"/>
  <c r="BG493"/>
  <c r="BG513"/>
  <c r="BG557"/>
  <c r="BG561"/>
  <c r="BG562"/>
  <c r="BG565"/>
  <c r="BG574"/>
  <c r="BG587"/>
  <c r="BG590"/>
  <c r="BG591"/>
  <c r="BG593"/>
  <c r="BG610"/>
  <c r="BG638"/>
  <c r="BG649"/>
  <c r="BG666"/>
  <c r="BG684"/>
  <c r="BG698"/>
  <c r="BG709"/>
  <c r="BG721"/>
  <c r="BG734"/>
  <c r="BG737"/>
  <c r="BG755"/>
  <c r="BG791"/>
  <c r="BG842"/>
  <c r="BG864"/>
  <c r="BG872"/>
  <c r="BG889"/>
  <c r="BG892"/>
  <c r="BG898"/>
  <c r="BG901"/>
  <c r="BG912"/>
  <c r="BG924"/>
  <c r="BG927"/>
  <c r="BG931"/>
  <c r="BG932"/>
  <c r="BG935"/>
  <c r="BG937"/>
  <c r="BG946"/>
  <c r="BG948"/>
  <c r="BG959"/>
  <c r="BG962"/>
  <c r="BG971"/>
  <c r="BG973"/>
  <c r="BG983"/>
  <c r="BG986"/>
  <c r="BG992"/>
  <c r="BG995"/>
  <c r="BG997"/>
  <c r="BG1000"/>
  <c r="BG1011"/>
  <c r="BG1013"/>
  <c r="BG1034"/>
  <c r="BG1036"/>
  <c r="BG1045"/>
  <c r="BG1046"/>
  <c r="BG1051"/>
  <c r="BG1056"/>
  <c r="BG1066"/>
  <c r="BG1075"/>
  <c r="BG1083"/>
  <c r="BG1090"/>
  <c r="BG1093"/>
  <c r="BG1096"/>
  <c r="BG1097"/>
  <c r="BG1121"/>
  <c r="BG1124"/>
  <c r="BG1131"/>
  <c r="BG1138"/>
  <c r="BG1141"/>
  <c r="BG1143"/>
  <c r="BG1146"/>
  <c r="BG1158"/>
  <c r="BG1160"/>
  <c r="BG1163"/>
  <c r="BG1166"/>
  <c r="BG1171"/>
  <c r="BG1191"/>
  <c r="BG1198"/>
  <c r="BG1207"/>
  <c r="BG1216"/>
  <c r="BG1230"/>
  <c r="BG1231"/>
  <c r="BG1236"/>
  <c r="BG1240"/>
  <c r="BG1249"/>
  <c r="BG1250"/>
  <c r="BG1255"/>
  <c r="BG1264"/>
  <c r="BG1272"/>
  <c r="BG1282"/>
  <c r="BG1289"/>
  <c r="BG1291"/>
  <c r="BG1293"/>
  <c r="BG1296"/>
  <c r="BG1302"/>
  <c r="BG1324"/>
  <c r="BG1331"/>
  <c r="BG1418"/>
  <c r="BG1463"/>
  <c r="BG1470"/>
  <c r="BG1471"/>
  <c r="BG1482"/>
  <c r="BG1497"/>
  <c r="BG1498"/>
  <c r="BG1513"/>
  <c r="BG1514"/>
  <c r="BG1516"/>
  <c r="BG1526"/>
  <c r="BG1545"/>
  <c r="BG1556"/>
  <c r="BG1568"/>
  <c r="BG1585"/>
  <c r="BG1596"/>
  <c r="BG1636"/>
  <c r="BG1639"/>
  <c r="BG1642"/>
  <c r="BG1646"/>
  <c r="BG1679"/>
  <c r="BG1685"/>
  <c r="BG1692"/>
  <c r="BG1740"/>
  <c r="BK1030"/>
  <c r="J1030"/>
  <c r="J117"/>
  <c r="BK1816"/>
  <c r="J1816"/>
  <c r="J147"/>
  <c r="BK1818"/>
  <c r="J1818"/>
  <c r="J148"/>
  <c r="J91"/>
  <c r="BG172"/>
  <c r="BG199"/>
  <c r="BG219"/>
  <c r="BG226"/>
  <c r="BG262"/>
  <c r="BG282"/>
  <c r="BG317"/>
  <c r="BG332"/>
  <c r="BG342"/>
  <c r="BG364"/>
  <c r="BG371"/>
  <c r="BG378"/>
  <c r="BG388"/>
  <c r="BG454"/>
  <c r="BG530"/>
  <c r="BG535"/>
  <c r="BG564"/>
  <c r="BG569"/>
  <c r="BG570"/>
  <c r="BG581"/>
  <c r="BG582"/>
  <c r="BG594"/>
  <c r="BG609"/>
  <c r="BG616"/>
  <c r="BG621"/>
  <c r="BG647"/>
  <c r="BG671"/>
  <c r="BG704"/>
  <c r="BG718"/>
  <c r="BG743"/>
  <c r="BG766"/>
  <c r="BG802"/>
  <c r="BG816"/>
  <c r="BG840"/>
  <c r="BG847"/>
  <c r="BG877"/>
  <c r="BG886"/>
  <c r="BG895"/>
  <c r="BG926"/>
  <c r="BG929"/>
  <c r="BG933"/>
  <c r="BG939"/>
  <c r="BG947"/>
  <c r="BG955"/>
  <c r="BG960"/>
  <c r="BG980"/>
  <c r="BG984"/>
  <c r="BG987"/>
  <c r="BG989"/>
  <c r="BG994"/>
  <c r="BG1006"/>
  <c r="BG1010"/>
  <c r="BG1015"/>
  <c r="BG1019"/>
  <c r="BG1021"/>
  <c r="BG1022"/>
  <c r="BG1026"/>
  <c r="BG1028"/>
  <c r="BG1033"/>
  <c r="BG1035"/>
  <c r="BG1037"/>
  <c r="BG1047"/>
  <c r="BG1065"/>
  <c r="BG1067"/>
  <c r="BG1070"/>
  <c r="BG1072"/>
  <c r="BG1076"/>
  <c r="BG1080"/>
  <c r="BG1092"/>
  <c r="BG1094"/>
  <c r="BG1098"/>
  <c r="BG1103"/>
  <c r="BG1112"/>
  <c r="BG1113"/>
  <c r="BG1120"/>
  <c r="BG1125"/>
  <c r="BG1128"/>
  <c r="BG1134"/>
  <c r="BG1139"/>
  <c r="BG1145"/>
  <c r="BG1149"/>
  <c r="BG1159"/>
  <c r="BG1162"/>
  <c r="BG1177"/>
  <c r="BG1178"/>
  <c r="BG1182"/>
  <c r="BG1184"/>
  <c r="BG1190"/>
  <c r="BG1195"/>
  <c r="BG1196"/>
  <c r="BG1206"/>
  <c r="BG1208"/>
  <c r="BG1225"/>
  <c r="BG1232"/>
  <c r="BG1235"/>
  <c r="BG1239"/>
  <c r="BG1241"/>
  <c r="BG1248"/>
  <c r="BG1251"/>
  <c r="BG1253"/>
  <c r="BG1283"/>
  <c r="BG1290"/>
  <c r="BG1299"/>
  <c r="BG1300"/>
  <c r="BG1306"/>
  <c r="BG1310"/>
  <c r="BG1313"/>
  <c r="BG1314"/>
  <c r="BG1319"/>
  <c r="BG1321"/>
  <c r="BG1341"/>
  <c r="BG1349"/>
  <c r="BG1369"/>
  <c r="BG1375"/>
  <c r="BG1400"/>
  <c r="BG1413"/>
  <c r="BG1442"/>
  <c r="BG1448"/>
  <c r="BG1457"/>
  <c r="BG1464"/>
  <c r="BG1479"/>
  <c r="BG1494"/>
  <c r="BG1502"/>
  <c r="BG1519"/>
  <c r="BG1533"/>
  <c r="BG1542"/>
  <c r="BG1552"/>
  <c r="BG1555"/>
  <c r="BG1574"/>
  <c r="BG1576"/>
  <c r="BG1588"/>
  <c r="BG1601"/>
  <c r="BG1613"/>
  <c r="BG1622"/>
  <c r="BG1631"/>
  <c r="BG1640"/>
  <c r="BG1650"/>
  <c r="BG1666"/>
  <c r="BG1669"/>
  <c r="BG1690"/>
  <c r="BG1704"/>
  <c r="BG1748"/>
  <c r="BG1756"/>
  <c r="BG1759"/>
  <c r="BG1761"/>
  <c r="BG1764"/>
  <c r="BG1766"/>
  <c r="BG1768"/>
  <c r="BG1769"/>
  <c r="BG1771"/>
  <c r="BG1773"/>
  <c r="BG1777"/>
  <c r="BG1779"/>
  <c r="BG1780"/>
  <c r="BG1781"/>
  <c r="BG1821"/>
  <c r="BK843"/>
  <c r="J843"/>
  <c r="J107"/>
  <c r="BK1813"/>
  <c r="J1813"/>
  <c r="J146"/>
  <c r="BG177"/>
  <c r="BG182"/>
  <c r="BG211"/>
  <c r="BG216"/>
  <c r="BG257"/>
  <c r="BG278"/>
  <c r="BG290"/>
  <c r="BG299"/>
  <c r="BG333"/>
  <c r="BG358"/>
  <c r="BG363"/>
  <c r="BG381"/>
  <c r="BG401"/>
  <c r="BG483"/>
  <c r="BG489"/>
  <c r="BG508"/>
  <c r="BG560"/>
  <c r="BG573"/>
  <c r="BG578"/>
  <c r="BG579"/>
  <c r="BG592"/>
  <c r="BG595"/>
  <c r="BG597"/>
  <c r="BG604"/>
  <c r="BG608"/>
  <c r="BG613"/>
  <c r="BG617"/>
  <c r="BG627"/>
  <c r="BG634"/>
  <c r="BG635"/>
  <c r="BG636"/>
  <c r="BG637"/>
  <c r="BG639"/>
  <c r="BG640"/>
  <c r="BG646"/>
  <c r="BG654"/>
  <c r="BG694"/>
  <c r="BG727"/>
  <c r="BG740"/>
  <c r="BG747"/>
  <c r="BG762"/>
  <c r="BG765"/>
  <c r="BG776"/>
  <c r="BG806"/>
  <c r="BG831"/>
  <c r="BG835"/>
  <c r="BG836"/>
  <c r="BG837"/>
  <c r="BG841"/>
  <c r="BG844"/>
  <c r="BG853"/>
  <c r="BG856"/>
  <c r="BG876"/>
  <c r="BG909"/>
  <c r="BG916"/>
  <c r="BG925"/>
  <c r="BG934"/>
  <c r="BG954"/>
  <c r="BG961"/>
  <c r="BG968"/>
  <c r="BG976"/>
  <c r="BG977"/>
  <c r="BG985"/>
  <c r="BG998"/>
  <c r="BG999"/>
  <c r="BG1004"/>
  <c r="BG1007"/>
  <c r="BG1009"/>
  <c r="BG1012"/>
  <c r="BG1017"/>
  <c r="BG1020"/>
  <c r="BG1023"/>
  <c r="BG1024"/>
  <c r="BG1038"/>
  <c r="BG1040"/>
  <c r="BG1043"/>
  <c r="BG1044"/>
  <c r="BG1049"/>
  <c r="BG1050"/>
  <c r="BG1052"/>
  <c r="BG1053"/>
  <c r="BG1054"/>
  <c r="BG1055"/>
  <c r="BG1064"/>
  <c r="BG1069"/>
  <c r="BG1095"/>
  <c r="BG1102"/>
  <c r="BG1105"/>
  <c r="BG1108"/>
  <c r="BG1116"/>
  <c r="BG1140"/>
  <c r="BG1142"/>
  <c r="BG1144"/>
  <c r="BG1150"/>
  <c r="BG1161"/>
  <c r="BG1181"/>
  <c r="BG1185"/>
  <c r="BG1189"/>
  <c r="BG1194"/>
  <c r="BG1197"/>
  <c r="BG1203"/>
  <c r="BG1209"/>
  <c r="BG1223"/>
  <c r="BG1226"/>
  <c r="BG1229"/>
  <c r="BG1237"/>
  <c r="BG1254"/>
  <c r="BG1261"/>
  <c r="BG1267"/>
  <c r="BG1269"/>
  <c r="BG1276"/>
  <c r="BG1279"/>
  <c r="BG1294"/>
  <c r="BG1298"/>
  <c r="BG1301"/>
  <c r="BG1303"/>
  <c r="BG1308"/>
  <c r="BG1318"/>
  <c r="BG1322"/>
  <c r="BG1325"/>
  <c r="BG1327"/>
  <c r="BG1334"/>
  <c r="BG1359"/>
  <c r="BG1385"/>
  <c r="BG1391"/>
  <c r="BG1394"/>
  <c r="BG1406"/>
  <c r="BG1416"/>
  <c r="BG1421"/>
  <c r="BG1429"/>
  <c r="BG1445"/>
  <c r="BG1454"/>
  <c r="BG1491"/>
  <c r="BG1493"/>
  <c r="BG1499"/>
  <c r="BG1510"/>
  <c r="BG1515"/>
  <c r="BG1540"/>
  <c r="BG1543"/>
  <c r="BG1554"/>
  <c r="BG1557"/>
  <c r="BG1562"/>
  <c r="BG1608"/>
  <c r="BG1615"/>
  <c r="BG1625"/>
  <c r="BG1635"/>
  <c r="BG1649"/>
  <c r="BG1652"/>
  <c r="BG1665"/>
  <c r="BG1667"/>
  <c r="BG1686"/>
  <c r="BG1696"/>
  <c r="BG1745"/>
  <c r="BG1751"/>
  <c r="BG1752"/>
  <c r="BG1762"/>
  <c r="BG1763"/>
  <c r="BG1774"/>
  <c r="BG1778"/>
  <c r="BG1783"/>
  <c r="BG1786"/>
  <c r="BG1790"/>
  <c r="BG1793"/>
  <c r="BG1794"/>
  <c r="BG1797"/>
  <c r="BG1799"/>
  <c r="BG1802"/>
  <c r="BG1804"/>
  <c r="BG1805"/>
  <c r="BG1808"/>
  <c r="F33"/>
  <c i="1" r="AZ95"/>
  <c r="AZ94"/>
  <c r="AV94"/>
  <c r="AK29"/>
  <c i="2" r="F34"/>
  <c i="1" r="BA95"/>
  <c r="BA94"/>
  <c r="W30"/>
  <c i="2" r="F36"/>
  <c i="1" r="BC95"/>
  <c r="BC94"/>
  <c r="W32"/>
  <c i="2" r="F37"/>
  <c i="1" r="BD95"/>
  <c r="BD94"/>
  <c r="W33"/>
  <c i="2" r="J33"/>
  <c i="1" r="AV95"/>
  <c i="2" r="J34"/>
  <c i="1" r="AW95"/>
  <c i="2" l="1" r="P845"/>
  <c r="T1749"/>
  <c r="P170"/>
  <c r="R845"/>
  <c r="BK170"/>
  <c r="R1749"/>
  <c r="T845"/>
  <c r="R170"/>
  <c r="R169"/>
  <c r="P1749"/>
  <c r="T170"/>
  <c r="BK1749"/>
  <c r="J1749"/>
  <c r="J138"/>
  <c r="BK1806"/>
  <c r="J1806"/>
  <c r="J143"/>
  <c r="J171"/>
  <c r="J98"/>
  <c r="BK845"/>
  <c r="J845"/>
  <c r="J108"/>
  <c i="1" r="W29"/>
  <c r="AT95"/>
  <c r="AW94"/>
  <c r="AK30"/>
  <c r="AY94"/>
  <c i="2" r="F35"/>
  <c i="1" r="BB95"/>
  <c r="BB94"/>
  <c r="W31"/>
  <c i="2" l="1" r="BK169"/>
  <c r="J169"/>
  <c r="P169"/>
  <c i="1" r="AU95"/>
  <c i="2" r="T169"/>
  <c r="J170"/>
  <c r="J97"/>
  <c r="J30"/>
  <c i="1" r="AG95"/>
  <c r="AN95"/>
  <c r="AU94"/>
  <c r="AT94"/>
  <c r="AX94"/>
  <c i="2" l="1" r="J39"/>
  <c r="J96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<sst xmlns="http://schemas.openxmlformats.org/spreadsheetml/2006/main">
  <si>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</si>
  <si>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</si>
  <si>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</si>
  <si>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</si>
  <si>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</si>
  <si>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{5a3690d7-fedd-4d48-b1b2-963b4686426e}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</si>
  <si>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</si>
  <si>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</si>
  <si>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</si>
  <si>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</si>
  <si>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</si>
  <si>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</si>
  <si>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</si>
  <si>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</si>
  <si>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65420140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</si>
  <si>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</si>
  <si>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</si>
  <si>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Sepekov ON - oprava budovy zastávky</t>
  </si>
  <si>
    <t>KSO:</t>
  </si>
  <si>
    <t>CC-CZ:</t>
  </si>
  <si>
    <t>Místo:</t>
  </si>
  <si>
    <t xml:space="preserve"> </t>
  </si>
  <si>
    <t>Datum:</t>
  </si>
  <si>
    <t>25. 2. 2020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</si>
  <si>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</si>
  <si>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</si>
  <si>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</si>
  <si>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</si>
  <si>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</si>
  <si>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</si>
  <si>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</si>
  <si>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</si>
  <si>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</si>
  <si>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</si>
  <si>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</si>
  <si>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</si>
  <si>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</si>
  <si>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</si>
  <si>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</si>
  <si>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</si>
  <si>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</si>
  <si>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</si>
  <si>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</si>
  <si>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</si>
  <si>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</si>
  <si>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</si>
  <si>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</si>
  <si>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</si>
  <si>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</si>
  <si>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</si>
  <si>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</si>
  <si>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</si>
  <si>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</si>
  <si>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</si>
  <si>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</si>
  <si>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</si>
  <si>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</si>
  <si>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</si>
  <si>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</si>
  <si>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</si>
  <si>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</si>
  <si>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</si>
  <si>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</si>
  <si>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</si>
  <si>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</si>
  <si>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</si>
  <si>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</si>
  <si>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</si>
  <si>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</si>
  <si>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</si>
  <si>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</si>
  <si>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</si>
  <si>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</si>
  <si>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</si>
  <si>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</si>
  <si>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</si>
  <si>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</si>
  <si>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</si>
  <si>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</si>
  <si>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</si>
  <si>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{5e646cf7-cce4-462e-81ce-4d58279bc923}</t>
  </si>
  <si>
    <t>2</t>
  </si>
  <si>
    <t>KRYCÍ LIST SOUPISU PRACÍ</t>
  </si>
  <si>
    <t>Objekt:</t>
  </si>
  <si>
    <t>65420140 - Sepekov ON - oprava budovy zastávky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</si>
  <si>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</si>
  <si>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</si>
  <si>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</si>
  <si>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</si>
  <si>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</si>
  <si>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</si>
  <si>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</si>
  <si>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</si>
  <si>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</si>
  <si>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</si>
  <si>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</si>
  <si>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</si>
  <si>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</si>
  <si>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</si>
  <si>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</si>
  <si>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</si>
  <si>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</si>
  <si>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</si>
  <si>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</si>
  <si>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</si>
  <si>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</si>
  <si>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</si>
  <si>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</si>
  <si>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</si>
  <si>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</si>
  <si>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</si>
  <si>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</si>
  <si>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</si>
  <si>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</si>
  <si>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</si>
  <si>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</si>
  <si>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</si>
  <si>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</si>
  <si>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</si>
  <si>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</si>
  <si>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</si>
  <si>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</si>
  <si>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</si>
  <si>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</si>
  <si>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</si>
  <si>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</si>
  <si>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</si>
  <si>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</si>
  <si>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</si>
  <si>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</si>
  <si>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</si>
  <si>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</si>
  <si>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</si>
  <si>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 xml:space="preserve">    23-M - Montáže potrubí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</si>
  <si>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</si>
  <si>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</si>
  <si>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</si>
  <si>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</si>
  <si>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</si>
  <si>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</si>
  <si>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</si>
  <si>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</si>
  <si>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</si>
  <si>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</si>
  <si>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</si>
  <si>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</si>
  <si>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</si>
  <si>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</si>
  <si>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</si>
  <si>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</si>
  <si>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</si>
  <si>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</si>
  <si>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</si>
  <si>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</si>
  <si>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</si>
  <si>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</si>
  <si>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</si>
  <si>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</si>
  <si>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</si>
  <si>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</si>
  <si>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</si>
  <si>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</si>
  <si>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100 mm strojně pl do 50 m2</t>
  </si>
  <si>
    <t>m2</t>
  </si>
  <si>
    <t>CS ÚRS 2020 01</t>
  </si>
  <si>
    <t>4</t>
  </si>
  <si>
    <t>VV</t>
  </si>
  <si>
    <t>"pro odvětrávaný chodníček"</t>
  </si>
  <si>
    <t>(13,05+5,86+2,17)*0,50</t>
  </si>
  <si>
    <t>Součet</t>
  </si>
  <si>
    <t>113107432</t>
  </si>
  <si>
    <t>Odstranění podkladu z betonu prostého tl 300 mm při překopech strojně pl do 15 m2</t>
  </si>
  <si>
    <t>6</t>
  </si>
  <si>
    <t>3</t>
  </si>
  <si>
    <t>114203101</t>
  </si>
  <si>
    <t>Rozebrání dlažeb z lomového kamene nebo betonových tvárnic na sucho</t>
  </si>
  <si>
    <t>m3</t>
  </si>
  <si>
    <t>1329320145</t>
  </si>
  <si>
    <t>(3,05*1,20+2,85*0,70)*0,01</t>
  </si>
  <si>
    <t>(1,50*8,08+1,80*0,60)*0,01</t>
  </si>
  <si>
    <t>18,70*0,01</t>
  </si>
  <si>
    <t>121112003</t>
  </si>
  <si>
    <t>Sejmutí ornice tl vrstvy do 200 mm ručně</t>
  </si>
  <si>
    <t>8</t>
  </si>
  <si>
    <t>"opravné práce rozvaděč PPS, RE01, R01"</t>
  </si>
  <si>
    <t>20,00</t>
  </si>
  <si>
    <t>5</t>
  </si>
  <si>
    <t>122251101</t>
  </si>
  <si>
    <t>Odkopávky a prokopávky nezapažené v hornině třídy těžitelnosti I, skupiny 3 objem do 20 m3 strojně</t>
  </si>
  <si>
    <t>10</t>
  </si>
  <si>
    <t>"okapový chodník"</t>
  </si>
  <si>
    <t>(3,05+4,90+11,02+9,30+0,80*2+2,17)*0,50*0,20</t>
  </si>
  <si>
    <t>(13,05+5,86+2,17)*0,50*0,20</t>
  </si>
  <si>
    <t>"dlažby"</t>
  </si>
  <si>
    <t>(3,05*1,20+2,85*0,70)*0,10</t>
  </si>
  <si>
    <t>(1,50*8,08+1,80*0,60)*0,10</t>
  </si>
  <si>
    <t>131151342</t>
  </si>
  <si>
    <t>Vrtání jamek pro plotové sloupky D do 200 mm - strojně</t>
  </si>
  <si>
    <t>m</t>
  </si>
  <si>
    <t>12</t>
  </si>
  <si>
    <t>"oplocení"</t>
  </si>
  <si>
    <t>75,00/2,54*0,80</t>
  </si>
  <si>
    <t>7</t>
  </si>
  <si>
    <t>132212111</t>
  </si>
  <si>
    <t>Hloubení rýh š do 800 mm v soudržných horninách třídy těžitelnosti I, skupiny 3 ručně</t>
  </si>
  <si>
    <t>14</t>
  </si>
  <si>
    <t>"plynofikace"</t>
  </si>
  <si>
    <t>2,00</t>
  </si>
  <si>
    <t>132251101</t>
  </si>
  <si>
    <t xml:space="preserve">Hloubení rýh nezapažených  š do 800 mm v hornině třídy těžitelnosti I, skupiny 3 objem do 20 m3 strojně</t>
  </si>
  <si>
    <t>16</t>
  </si>
  <si>
    <t>75,00*0,10*0,10</t>
  </si>
  <si>
    <t>"plynový pilířek"</t>
  </si>
  <si>
    <t>1,50*0,80*0,80</t>
  </si>
  <si>
    <t>9,00</t>
  </si>
  <si>
    <t>9</t>
  </si>
  <si>
    <t>132251102</t>
  </si>
  <si>
    <t xml:space="preserve">Hloubení rýh nezapažených  š do 800 mm v hornině třídy těžitelnosti I, skupiny 3 objem do 50 m3 strojně</t>
  </si>
  <si>
    <t>18</t>
  </si>
  <si>
    <t>"kanalizace"</t>
  </si>
  <si>
    <t>91,00*0,60*1,25</t>
  </si>
  <si>
    <t>21,00*0,80*1,50</t>
  </si>
  <si>
    <t>132312111</t>
  </si>
  <si>
    <t>Hloubení rýh š do 800 mm v soudržných horninách třídy těžitelnosti II, skupiny 4 ručně</t>
  </si>
  <si>
    <t>20</t>
  </si>
  <si>
    <t>2,00*0,40*0,80</t>
  </si>
  <si>
    <t>11</t>
  </si>
  <si>
    <t>132351101</t>
  </si>
  <si>
    <t xml:space="preserve">Hloubení rýh nezapažených  š do 800 mm v hornině třídy těžitelnosti II, skupiny 4 objem do 20 m3 strojně</t>
  </si>
  <si>
    <t>22</t>
  </si>
  <si>
    <t>162751117</t>
  </si>
  <si>
    <t>Vodorovné přemístění do 10000 m výkopku/sypaniny z horniny třídy těžitelnosti I, skupiny 1 až 3</t>
  </si>
  <si>
    <t>24</t>
  </si>
  <si>
    <t>(7,198+1,71)-5,321</t>
  </si>
  <si>
    <t>13</t>
  </si>
  <si>
    <t>166151101</t>
  </si>
  <si>
    <t>Přehození neulehlého výkopku z horniny třídy těžitelnosti I, skupiny 1 až 3</t>
  </si>
  <si>
    <t>26</t>
  </si>
  <si>
    <t>93,45</t>
  </si>
  <si>
    <t>9,00+9,00+2,00</t>
  </si>
  <si>
    <t>167151101</t>
  </si>
  <si>
    <t>Nakládání výkopku z hornin třídy těžitelnosti I, skupiny 1 až 3 do 100 m3</t>
  </si>
  <si>
    <t>28</t>
  </si>
  <si>
    <t>171152501</t>
  </si>
  <si>
    <t>Zhutnění podloží z hornin soudržných nebo nesoudržných pod násypy</t>
  </si>
  <si>
    <t>30</t>
  </si>
  <si>
    <t>(3,05+4,90+11,02+9,30+0,80*2+2,17)*0,50</t>
  </si>
  <si>
    <t>(3,05*1,20+2,85*0,70)</t>
  </si>
  <si>
    <t>(1,50*8,08+1,80*0,60)</t>
  </si>
  <si>
    <t>75,00*0,10</t>
  </si>
  <si>
    <t>1,50*0,80</t>
  </si>
  <si>
    <t>171201221</t>
  </si>
  <si>
    <t>Poplatek za uložení na skládce (skládkovné) zeminy a kamení kód odpadu 17 05 04</t>
  </si>
  <si>
    <t>t</t>
  </si>
  <si>
    <t>32</t>
  </si>
  <si>
    <t>3,587*1,865</t>
  </si>
  <si>
    <t>17</t>
  </si>
  <si>
    <t>171251201</t>
  </si>
  <si>
    <t>Uložení sypaniny na skládky nebo meziskládky</t>
  </si>
  <si>
    <t>34</t>
  </si>
  <si>
    <t>174151101</t>
  </si>
  <si>
    <t>Zásyp jam, šachet rýh nebo kolem objektů sypaninou se zhutněním</t>
  </si>
  <si>
    <t>36</t>
  </si>
  <si>
    <t>Zakládání</t>
  </si>
  <si>
    <t>19</t>
  </si>
  <si>
    <t>212751104</t>
  </si>
  <si>
    <t>Trativod z drenážních trubek flexibilních PVC-U SN 4 perforace 360° včetně lože otevřený výkop DN 100 pro meliorace</t>
  </si>
  <si>
    <t>38</t>
  </si>
  <si>
    <t>65,00</t>
  </si>
  <si>
    <t>271532212</t>
  </si>
  <si>
    <t>Podsyp pod základové konstrukce se zhutněním z hrubého kameniva frakce 16 až 32 mm</t>
  </si>
  <si>
    <t>40</t>
  </si>
  <si>
    <t>"anglické dvorky"</t>
  </si>
  <si>
    <t>(1,20*0,60+0,90*0,40+1,40*0,40)*0,60</t>
  </si>
  <si>
    <t>271532213</t>
  </si>
  <si>
    <t>Podsyp pod základové konstrukce se zhutněním z hrubého kameniva frakce 8 až 16 mm</t>
  </si>
  <si>
    <t>42</t>
  </si>
  <si>
    <t>(3,05+4,90+11,02+9,30+0,80*2+2,17)*0,50*0,10</t>
  </si>
  <si>
    <t>(13,05+5,86+2,17)*0,50*0,10</t>
  </si>
  <si>
    <t>"podlahy"</t>
  </si>
  <si>
    <t>(19,78+3,57+1,75+1,65+6,02+3,81+3,82+5,17+1,55+1,82+9,17)*0,10</t>
  </si>
  <si>
    <t>18,70*0,15</t>
  </si>
  <si>
    <t>273313511</t>
  </si>
  <si>
    <t>Základové desky z betonu tř. C 12/15</t>
  </si>
  <si>
    <t>44</t>
  </si>
  <si>
    <t>(1,20*0,60+0,90*0,40+1,40*0,40)*0,10*1,035</t>
  </si>
  <si>
    <t>23</t>
  </si>
  <si>
    <t>273321311</t>
  </si>
  <si>
    <t>Základové desky ze ŽB bez zvýšených nároků na prostředí tř. C 16/20</t>
  </si>
  <si>
    <t>46</t>
  </si>
  <si>
    <t>273362021</t>
  </si>
  <si>
    <t>Výztuž základových desek svařovanými sítěmi Kari</t>
  </si>
  <si>
    <t>48</t>
  </si>
  <si>
    <t>(19,78+3,57+1,75+1,65+6,02+3,81+3,82+5,17+1,55+1,82+9,17)*0,003033*1,10</t>
  </si>
  <si>
    <t>25</t>
  </si>
  <si>
    <t>274313611</t>
  </si>
  <si>
    <t>Základové pásy z betonu tř. C 16/20</t>
  </si>
  <si>
    <t>50</t>
  </si>
  <si>
    <t>1,50*0,80*0,80*1,035</t>
  </si>
  <si>
    <t>Svislé a kompletní konstrukce</t>
  </si>
  <si>
    <t>310238211</t>
  </si>
  <si>
    <t>Zazdívka otvorů pl do 1 m2 ve zdivu nadzákladovém cihlami pálenými na MVC</t>
  </si>
  <si>
    <t>52</t>
  </si>
  <si>
    <t>"angl. dvorky"</t>
  </si>
  <si>
    <t>(0,90*0,60*2+0,60*0,60)*0,50</t>
  </si>
  <si>
    <t>27</t>
  </si>
  <si>
    <t>310278842</t>
  </si>
  <si>
    <t>Zazdívka otvorů pl do 1 m2 ve zdivu nadzákladovém z nepálených tvárnic tl do 300 mm</t>
  </si>
  <si>
    <t>54</t>
  </si>
  <si>
    <t>0,20*2,40*0,50*2</t>
  </si>
  <si>
    <t>1,10*0,25*0,50</t>
  </si>
  <si>
    <t>0,715*0,92*0,10*2</t>
  </si>
  <si>
    <t>310279842</t>
  </si>
  <si>
    <t>Zazdívka otvorů pl do 4 m2 ve zdivu nadzákladovém z nepálených tvárnic tl do 300 mm</t>
  </si>
  <si>
    <t>56</t>
  </si>
  <si>
    <t>0,975*1,50*0,50*2</t>
  </si>
  <si>
    <t>0,60*2,00*0,50</t>
  </si>
  <si>
    <t>0,90*2,02*0,17</t>
  </si>
  <si>
    <t>0,90*2,26*0,30</t>
  </si>
  <si>
    <t>29</t>
  </si>
  <si>
    <t>311272111</t>
  </si>
  <si>
    <t>Zdivo z pórobetonových tvárnic hladkých do P2 do 450 kg/m3 na tenkovrstvou maltu tl 250 mm</t>
  </si>
  <si>
    <t>58</t>
  </si>
  <si>
    <t>"dozdívka štítu"</t>
  </si>
  <si>
    <t>5,11*1,849/2*2</t>
  </si>
  <si>
    <t>3,36*(1,879+0,675)/2*2</t>
  </si>
  <si>
    <t>(3,00+1,75)*0,25</t>
  </si>
  <si>
    <t>317142422</t>
  </si>
  <si>
    <t>Překlad nenosný pórobetonový š 100 mm v do 250 mm na tenkovrstvou maltu dl do 1250 mm</t>
  </si>
  <si>
    <t>kus</t>
  </si>
  <si>
    <t>60</t>
  </si>
  <si>
    <t>31</t>
  </si>
  <si>
    <t>317944321</t>
  </si>
  <si>
    <t>Válcované nosníky do č.12 dodatečně osazované do připravených otvorů</t>
  </si>
  <si>
    <t>62</t>
  </si>
  <si>
    <t>1,50*2*0,0038</t>
  </si>
  <si>
    <t>1,20*2*0,0045</t>
  </si>
  <si>
    <t>0,90*2*0,0045</t>
  </si>
  <si>
    <t>317944323</t>
  </si>
  <si>
    <t>Válcované nosníky č.14 až 22 dodatečně osazované do připravených otvorů</t>
  </si>
  <si>
    <t>64</t>
  </si>
  <si>
    <t>1,50*2*0,0179</t>
  </si>
  <si>
    <t>1,40*4*0,0143</t>
  </si>
  <si>
    <t>33</t>
  </si>
  <si>
    <t>319202113</t>
  </si>
  <si>
    <t>Dodatečná izolace zdiva tl do 450 mm nízkotlakou injektáží silikonovou mikroemulzí</t>
  </si>
  <si>
    <t>334999264</t>
  </si>
  <si>
    <t>331273013</t>
  </si>
  <si>
    <t>Pilíř z tvárnic betonových rozměru přes 300x300 mm do 400x400 mm</t>
  </si>
  <si>
    <t>66</t>
  </si>
  <si>
    <t>1,20*0,60*1,50</t>
  </si>
  <si>
    <t>35</t>
  </si>
  <si>
    <t>338171123</t>
  </si>
  <si>
    <t>Osazování sloupků a vzpěr plotových ocelových v do 2,60 m se zabetonováním</t>
  </si>
  <si>
    <t>68</t>
  </si>
  <si>
    <t>M</t>
  </si>
  <si>
    <t>55342263</t>
  </si>
  <si>
    <t>sloupek plotový koncový Pz a komaxitový 2500/48x1,5mm</t>
  </si>
  <si>
    <t>70</t>
  </si>
  <si>
    <t>37</t>
  </si>
  <si>
    <t>55342255</t>
  </si>
  <si>
    <t>sloupek plotový průběžný Pz a komaxitový 2500/38x1,5mm</t>
  </si>
  <si>
    <t>72</t>
  </si>
  <si>
    <t>55342274</t>
  </si>
  <si>
    <t>vzpěra plotová 38x1,5mm včetně krytky s uchem 2500mm</t>
  </si>
  <si>
    <t>74</t>
  </si>
  <si>
    <t>39</t>
  </si>
  <si>
    <t>342272225</t>
  </si>
  <si>
    <t>Příčka z pórobetonových hladkých tvárnic na tenkovrstvou maltu tl 100 mm</t>
  </si>
  <si>
    <t>76</t>
  </si>
  <si>
    <t>(1,05+3,33)*2,25-0,70*2,00*2</t>
  </si>
  <si>
    <t>1,50*3,00-0,80*2,00</t>
  </si>
  <si>
    <t>(1,75*2)*2,25-(0,70*2,00)</t>
  </si>
  <si>
    <t>(2,66+1,74+1,00)*2,25-(0,70*2,00+0,90*2,00)</t>
  </si>
  <si>
    <t>"krov"</t>
  </si>
  <si>
    <t>(1,00+3,10)*1,50</t>
  </si>
  <si>
    <t>342291121</t>
  </si>
  <si>
    <t>Ukotvení příček k cihelným konstrukcím plochými kotvami</t>
  </si>
  <si>
    <t>78</t>
  </si>
  <si>
    <t>2,25*3</t>
  </si>
  <si>
    <t>3,00*2</t>
  </si>
  <si>
    <t>2,25*4</t>
  </si>
  <si>
    <t>41</t>
  </si>
  <si>
    <t>346244381</t>
  </si>
  <si>
    <t>Plentování jednostranné v do 200 mm válcovaných nosníků cihlami</t>
  </si>
  <si>
    <t>80</t>
  </si>
  <si>
    <t>1,50*0,16*2</t>
  </si>
  <si>
    <t>1,40*0,14*4</t>
  </si>
  <si>
    <t>346272236</t>
  </si>
  <si>
    <t>Přizdívka z pórobetonových tvárnic tl 100 mm</t>
  </si>
  <si>
    <t>82</t>
  </si>
  <si>
    <t>(1,20*0,80*2+0,80*0,80)</t>
  </si>
  <si>
    <t>"zazdívka Geberit"</t>
  </si>
  <si>
    <t>(1,05+1,00+1,00+1,00)*1,10</t>
  </si>
  <si>
    <t>43</t>
  </si>
  <si>
    <t>348101210</t>
  </si>
  <si>
    <t>Osazení vrat a vrátek k oplocení na ocelové sloupky do 2 m2</t>
  </si>
  <si>
    <t>84</t>
  </si>
  <si>
    <t>55342334</t>
  </si>
  <si>
    <t>branka plotová jednokřídlá Pz s PVC vrstvou 1000x1730mm</t>
  </si>
  <si>
    <t>86</t>
  </si>
  <si>
    <t>45</t>
  </si>
  <si>
    <t>348121221</t>
  </si>
  <si>
    <t>Osazení podhrabových desek délky do 3 m na ocelové plotové sloupky</t>
  </si>
  <si>
    <t>88</t>
  </si>
  <si>
    <t>59233120</t>
  </si>
  <si>
    <t>deska plotová betonová 2900x50x290mm</t>
  </si>
  <si>
    <t>90</t>
  </si>
  <si>
    <t>47</t>
  </si>
  <si>
    <t>348401120</t>
  </si>
  <si>
    <t>Montáž oplocení ze strojového pletiva s napínacími dráty výšky do 1,6 m</t>
  </si>
  <si>
    <t>92</t>
  </si>
  <si>
    <t>15619210</t>
  </si>
  <si>
    <t>krytka plastová D 38/48mm</t>
  </si>
  <si>
    <t>94</t>
  </si>
  <si>
    <t>49</t>
  </si>
  <si>
    <t>15619100</t>
  </si>
  <si>
    <t>drát poplastovaný kruhový napínací 2,5/3,5mm</t>
  </si>
  <si>
    <t>96</t>
  </si>
  <si>
    <t>75*2*1,05</t>
  </si>
  <si>
    <t>31327502</t>
  </si>
  <si>
    <t>pletivo drátěné plastifikované se čtvercovými oky 50/2,2mm v 1500mm</t>
  </si>
  <si>
    <t>98</t>
  </si>
  <si>
    <t>75*1,05 "Přepočtené koeficientem množství</t>
  </si>
  <si>
    <t>Vodorovné konstrukce</t>
  </si>
  <si>
    <t>51</t>
  </si>
  <si>
    <t>417321515</t>
  </si>
  <si>
    <t>Ztužující pásy a věnce ze ŽB tř. C 25/30</t>
  </si>
  <si>
    <t>100</t>
  </si>
  <si>
    <t>43,00*0,25*0,35</t>
  </si>
  <si>
    <t>417351115</t>
  </si>
  <si>
    <t>Zřízení bednění ztužujících věnců</t>
  </si>
  <si>
    <t>102</t>
  </si>
  <si>
    <t>43,00*0,30*2</t>
  </si>
  <si>
    <t>53</t>
  </si>
  <si>
    <t>417351116</t>
  </si>
  <si>
    <t>Odstranění bednění ztužujících věnců</t>
  </si>
  <si>
    <t>104</t>
  </si>
  <si>
    <t>417361821</t>
  </si>
  <si>
    <t>Výztuž ztužujících pásů a věnců betonářskou ocelí 10 505</t>
  </si>
  <si>
    <t>106</t>
  </si>
  <si>
    <t>3,763*0,01*8,00</t>
  </si>
  <si>
    <t>55</t>
  </si>
  <si>
    <t>451572111</t>
  </si>
  <si>
    <t>Lože pod potrubí otevřený výkop z kameniva drobného těženého</t>
  </si>
  <si>
    <t>108</t>
  </si>
  <si>
    <t>91,00*0,60*0,30</t>
  </si>
  <si>
    <t>21,00*0,80*0,30</t>
  </si>
  <si>
    <t>3,00</t>
  </si>
  <si>
    <t>461211712</t>
  </si>
  <si>
    <t>Patka z lomového kamene pro dlažbu na sucho s vylitím spár cementovou maltou</t>
  </si>
  <si>
    <t>110</t>
  </si>
  <si>
    <t>5,86*0,35*0,20</t>
  </si>
  <si>
    <t>Komunikace pozemní</t>
  </si>
  <si>
    <t>57</t>
  </si>
  <si>
    <t>596211110</t>
  </si>
  <si>
    <t>Kladení zámkové dlažby komunikací pro pěší tl 60 mm skupiny A pl do 50 m2</t>
  </si>
  <si>
    <t>112</t>
  </si>
  <si>
    <t>18,70</t>
  </si>
  <si>
    <t>59245018</t>
  </si>
  <si>
    <t>dlažba tvar obdélník betonová 200x100x60mm přírodní</t>
  </si>
  <si>
    <t>114</t>
  </si>
  <si>
    <t>37,555*1,03 "Přepočtené koeficientem množství</t>
  </si>
  <si>
    <t>Úpravy povrchů, podlahy a osazování výplní</t>
  </si>
  <si>
    <t>59</t>
  </si>
  <si>
    <t>611311131</t>
  </si>
  <si>
    <t>Potažení vnitřních rovných stropů vápenným štukem tloušťky do 3 mm</t>
  </si>
  <si>
    <t>116</t>
  </si>
  <si>
    <t>"1.PP"</t>
  </si>
  <si>
    <t>13,87+14,24+2,94</t>
  </si>
  <si>
    <t>"1.NP"</t>
  </si>
  <si>
    <t>7,75+1,02+0,94+3,07+14,30</t>
  </si>
  <si>
    <t>2,72+7,71+15,33+13,07+1,52+0,56+4,61+4,42+11,31</t>
  </si>
  <si>
    <t>611325421</t>
  </si>
  <si>
    <t>Oprava vnitřní vápenocementové štukové omítky stropů v rozsahu plochy do 10%</t>
  </si>
  <si>
    <t>118</t>
  </si>
  <si>
    <t>61</t>
  </si>
  <si>
    <t>612311131</t>
  </si>
  <si>
    <t>Potažení vnitřních stěn vápenným štukem tloušťky do 3 mm</t>
  </si>
  <si>
    <t>120</t>
  </si>
  <si>
    <t>(14,98+17,02+7,06)*2,10</t>
  </si>
  <si>
    <t>2*(2,65+3,33+1,50+2,67)*3,00</t>
  </si>
  <si>
    <t>2*(6,48+5,00+2,95+3,15+2,95+1,75)*3,31</t>
  </si>
  <si>
    <t>(11,78+4,18+3,94+7,42+17,13)*2,63</t>
  </si>
  <si>
    <t>19,00*2,50</t>
  </si>
  <si>
    <t>2*(5,26+2,66)*2,90</t>
  </si>
  <si>
    <t>(6,65+13,86+16,00+15,00+5,32+3,08+9,18+8,60+13,96)*2,60</t>
  </si>
  <si>
    <t>"- odpočet otvorů"</t>
  </si>
  <si>
    <t>-(0,90*0,60*7+3,55*1,50+0,90*1,50+0,85*1,17+0,40*0,94+1,80*1,50+3,55*1,50+1,00*2,50+1,50*2,40+0,92*2,86+0,96*2,80+3,00*3,07+0,95*2,80*2)</t>
  </si>
  <si>
    <t>-(0,80*2,00*2)</t>
  </si>
  <si>
    <t>-(2,10*1,50*3+0,80*2,00*8+0,60*2,00*5+1,45*2,15)</t>
  </si>
  <si>
    <t>"- odpočet obkladů"</t>
  </si>
  <si>
    <t>-(1,00)*1,60</t>
  </si>
  <si>
    <t>-(1,64+2,225*2+2,66+2,925+1,185+2,37*2+3,33+1,50+1,05*2+1,48+1,60)*2,00</t>
  </si>
  <si>
    <t>-(5,32*1,60+8,60*2,00)</t>
  </si>
  <si>
    <t>612322141</t>
  </si>
  <si>
    <t>Vápenocementová lehčená omítka štuková dvouvrstvá vnitřních stěn nanášená ručně</t>
  </si>
  <si>
    <t>122</t>
  </si>
  <si>
    <t>"nové příčky"</t>
  </si>
  <si>
    <t>(1,05+3,33)*2,25*2-0,70*2,00*2</t>
  </si>
  <si>
    <t>1,50*3,00*2-0,80*2,00</t>
  </si>
  <si>
    <t>(1,75*2)*2,25*2-(0,70*2,00)</t>
  </si>
  <si>
    <t>(2,66+1,74+1,00)*2,25*2-(0,70*2,00+0,90*2,00)</t>
  </si>
  <si>
    <t>-(5,50)*1,60</t>
  </si>
  <si>
    <t>(1,75*2+1,00+1,64+1,00*2+2,66+2,66+1,74+1,50+1,50+3,33+1,05+1,48+1,05+1,60)*2,00</t>
  </si>
  <si>
    <t>-(0,70*2,00*7+0,80*2,00*3+0,90*2,00*2)</t>
  </si>
  <si>
    <t>63</t>
  </si>
  <si>
    <t>612325223</t>
  </si>
  <si>
    <t>Vápenocementová štuková omítka malých ploch do 1,0 m2 na stěnách</t>
  </si>
  <si>
    <t>124</t>
  </si>
  <si>
    <t>"po angl. dvorcích"</t>
  </si>
  <si>
    <t>612325302</t>
  </si>
  <si>
    <t>Vápenocementová štuková omítka ostění nebo nadpraží</t>
  </si>
  <si>
    <t>126</t>
  </si>
  <si>
    <t>(0,90*2+0,60*2*4+3,55+1,50*2+0,90+1,50*2+0,85+1,17*2+0,40+0,94*2+1,00+2,50*2+1,80+1,50*2+1,10+2,15*2+1,60+1,50*2)*0,50</t>
  </si>
  <si>
    <t>(0,90*4+0,60*2*4+0,90+2,00*2+3,00+3,07*2+0,80+2,00*2+0,60+2,00*2)*0,30</t>
  </si>
  <si>
    <t>65</t>
  </si>
  <si>
    <t>612325422</t>
  </si>
  <si>
    <t>Oprava vnitřní vápenocementové štukové omítky stěn v rozsahu plochy do 30%</t>
  </si>
  <si>
    <t>128</t>
  </si>
  <si>
    <t>612331121</t>
  </si>
  <si>
    <t>Cementová omítka hladká jednovrstvá vnitřních stěn nanášená ručně</t>
  </si>
  <si>
    <t>130</t>
  </si>
  <si>
    <t>"pod obklady"</t>
  </si>
  <si>
    <t>(1,00+5,50)*1,60</t>
  </si>
  <si>
    <t>(5,50+5,30+9,97+8,68+8,54+10,26+5,06+5,60)*2,00</t>
  </si>
  <si>
    <t>67</t>
  </si>
  <si>
    <t>619991001</t>
  </si>
  <si>
    <t>Zakrytí podlah fólií přilepenou lepící páskou</t>
  </si>
  <si>
    <t>132</t>
  </si>
  <si>
    <t>19,78+3,58+1,57+1,04+1,74+1,74+3,81+18,70+5,23+5,23+1,54+1,67+38,28+9,26+7,75+1,02+0,94+3,07+14,30</t>
  </si>
  <si>
    <t>619991011</t>
  </si>
  <si>
    <t>Obalení konstrukcí a prvků fólií přilepenou lepící páskou</t>
  </si>
  <si>
    <t>134</t>
  </si>
  <si>
    <t>(0,90*0,60*7+3,55*1,50+0,90*1,50+0,85*1,17+0,40*0,94+1,80*1,50+3,55*1,50+1,00*2,50+1,50*2,40+0,92*2,86+0,96*2,80+3,00*3,07+0,95*2,80*2)</t>
  </si>
  <si>
    <t>(0,80*2,00*2)</t>
  </si>
  <si>
    <t>(0,70*2,00*7+0,80*2,00*3+0,90*2,00*2)</t>
  </si>
  <si>
    <t>2,10*1,50*3+0,80*2,00*8+0,60*2,00*7+1,45*2,15</t>
  </si>
  <si>
    <t>69</t>
  </si>
  <si>
    <t>619996137</t>
  </si>
  <si>
    <t>Ochrana samostatných konstrukcí a prvků obedněním z OSB desek</t>
  </si>
  <si>
    <t>136</t>
  </si>
  <si>
    <t>"zabezbečení stavidla"</t>
  </si>
  <si>
    <t>0,92*0,50+2*(0,90+0,50)*1,20</t>
  </si>
  <si>
    <t>622142001</t>
  </si>
  <si>
    <t>Potažení vnějších stěn sklovláknitým pletivem vtlačeným do tenkovrstvé hmoty</t>
  </si>
  <si>
    <t>138</t>
  </si>
  <si>
    <t>"fasáda"</t>
  </si>
  <si>
    <t>(10,52+0,80*2+9,30+7,01+9,75+12,25+5,86+2,84*2+8,57+9,50)*2,95</t>
  </si>
  <si>
    <t>(7,01/2)*1,942/2*2*2</t>
  </si>
  <si>
    <t>5,11*2,199/2*2</t>
  </si>
  <si>
    <t>4,41*2,199/2*2</t>
  </si>
  <si>
    <t>9,50*0,50+3,10*1,025*2+2,00*0,90</t>
  </si>
  <si>
    <t>-(2,10*1,50*3+0,90*0,60*8+3,55*1,50+0,90*1,50+0,85*1,17+0,40*0,94+1,00*2,50+1,80*1,50+1,10*2,15+1,60*1,50+1,10*2,80+3,00*3,07+0,95*2,80+0,72*2,80)</t>
  </si>
  <si>
    <t>-(1,45*2,15)</t>
  </si>
  <si>
    <t>-(0,25*0,50*4)</t>
  </si>
  <si>
    <t>"- přípočet ostění"</t>
  </si>
  <si>
    <t>0,20*0,20*(2,10*3+1,50*3*2+0,90*8+0,60*8*2+3,55+1,50*2+0,90+1,50*2+0,85+1,17*2+0,40+0,94*+1,00+2,50+1,80+1,50+1,10+2,15+1,60+1,50+1,10+2,80)</t>
  </si>
  <si>
    <t>0,20*(3,00+3,07*2+0,95+2,80*2+0,72+2,80*2+1,45+2,15*2)</t>
  </si>
  <si>
    <t>71</t>
  </si>
  <si>
    <t>622325202</t>
  </si>
  <si>
    <t>Oprava vnější vápenocementové štukové omítky složitosti 1 stěn v rozsahu do 30%</t>
  </si>
  <si>
    <t>140</t>
  </si>
  <si>
    <t>622511111</t>
  </si>
  <si>
    <t>Tenkovrstvá akrylátová mozaiková střednězrnná omítka včetně penetrace vnějších stěn</t>
  </si>
  <si>
    <t>142</t>
  </si>
  <si>
    <t>"kabřinec"</t>
  </si>
  <si>
    <t>(10,52+9,50+8,57+2,84*2+5,86+5,26)*0,50</t>
  </si>
  <si>
    <t>73</t>
  </si>
  <si>
    <t>622521011</t>
  </si>
  <si>
    <t>Tenkovrstvá silikátová zrnitá omítka tl. 1,5 mm včetně penetrace vnějších stěn</t>
  </si>
  <si>
    <t>144</t>
  </si>
  <si>
    <t>"- odpočet soklu"</t>
  </si>
  <si>
    <t>-(22,695+9,508)</t>
  </si>
  <si>
    <t>629991011</t>
  </si>
  <si>
    <t>Zakrytí výplní otvorů a svislých ploch fólií přilepenou lepící páskou</t>
  </si>
  <si>
    <t>146</t>
  </si>
  <si>
    <t>(2,10*1,50*3+0,90*0,60*8+3,55*1,50+0,90*1,50+0,85*1,17+0,40*0,94+1,00*2,50+1,80*1,50+1,10*2,15+1,60*1,50+1,10*2,80+3,00*3,07+0,95*2,80+0,72*2,80)</t>
  </si>
  <si>
    <t>(1,45*2,15)</t>
  </si>
  <si>
    <t>(0,25*0,50*4)</t>
  </si>
  <si>
    <t>75</t>
  </si>
  <si>
    <t>631311114</t>
  </si>
  <si>
    <t>Mazanina tl do 80 mm z betonu prostého bez zvýšených nároků na prostředí tř. C 16/20</t>
  </si>
  <si>
    <t>148</t>
  </si>
  <si>
    <t>"A"</t>
  </si>
  <si>
    <t>(19,78+3,57+1,75+1,65+6,02+3,81+3,82+5,17+1,55+1,82+9,17)*0,05</t>
  </si>
  <si>
    <t>"C"</t>
  </si>
  <si>
    <t>(7,75+3,07+14,30)*0,05*0,25 "25% oprava"</t>
  </si>
  <si>
    <t>637121111</t>
  </si>
  <si>
    <t>Okapový chodník z kačírku tl 100 mm s udusáním</t>
  </si>
  <si>
    <t>150</t>
  </si>
  <si>
    <t>77</t>
  </si>
  <si>
    <t>637211122</t>
  </si>
  <si>
    <t>Okapový chodník z betonových dlaždic tl 60 mm kladených do písku se zalitím spár MC</t>
  </si>
  <si>
    <t>152</t>
  </si>
  <si>
    <t>637311122</t>
  </si>
  <si>
    <t>Okapový chodník z betonových chodníkových obrubníků stojatých lože beton</t>
  </si>
  <si>
    <t>154</t>
  </si>
  <si>
    <t>(3,05+4,90+11,02+9,30+0,80*2+2,17)</t>
  </si>
  <si>
    <t>0,70*2+4,70</t>
  </si>
  <si>
    <t>1,50+8,08+1,80</t>
  </si>
  <si>
    <t>79</t>
  </si>
  <si>
    <t>642942111</t>
  </si>
  <si>
    <t>Osazování zárubní nebo rámů dveřních kovových do 2,5 m2 na MC</t>
  </si>
  <si>
    <t>156</t>
  </si>
  <si>
    <t>1+3+4</t>
  </si>
  <si>
    <t>55331348</t>
  </si>
  <si>
    <t>zárubeň ocelová pro běžné zdění a pórobeton 100 levá/pravá 700</t>
  </si>
  <si>
    <t>158</t>
  </si>
  <si>
    <t>81</t>
  </si>
  <si>
    <t>55331350</t>
  </si>
  <si>
    <t>zárubeň ocelová pro běžné zdění a pórobeton 100 levá/pravá 800</t>
  </si>
  <si>
    <t>160</t>
  </si>
  <si>
    <t>55331352</t>
  </si>
  <si>
    <t>zárubeň ocelová pro běžné zdění a pórobeton 100 levá/pravá 900</t>
  </si>
  <si>
    <t>162</t>
  </si>
  <si>
    <t>Trubní vedení</t>
  </si>
  <si>
    <t>83</t>
  </si>
  <si>
    <t>871275211</t>
  </si>
  <si>
    <t>Kanalizační potrubí z tvrdého PVC jednovrstvé tuhost třídy SN4 DN 125</t>
  </si>
  <si>
    <t>164</t>
  </si>
  <si>
    <t>871315211</t>
  </si>
  <si>
    <t>Kanalizační potrubí z tvrdého PVC jednovrstvé tuhost třídy SN4 DN 160</t>
  </si>
  <si>
    <t>166</t>
  </si>
  <si>
    <t>85</t>
  </si>
  <si>
    <t>877275211</t>
  </si>
  <si>
    <t>Montáž tvarovek z tvrdého PVC-systém KG nebo z polypropylenu-systém KG 2000 jednoosé DN 125</t>
  </si>
  <si>
    <t>168</t>
  </si>
  <si>
    <t>1+4</t>
  </si>
  <si>
    <t>28611354</t>
  </si>
  <si>
    <t>koleno kanalizace PVC KG 125x15°</t>
  </si>
  <si>
    <t>170</t>
  </si>
  <si>
    <t>87</t>
  </si>
  <si>
    <t>28611356</t>
  </si>
  <si>
    <t>koleno kanalizační PVC KG 125x45°</t>
  </si>
  <si>
    <t>172</t>
  </si>
  <si>
    <t>877275221</t>
  </si>
  <si>
    <t>Montáž tvarovek z tvrdého PVC-systém KG nebo z polypropylenu-systém KG 2000 dvouosé DN 125</t>
  </si>
  <si>
    <t>174</t>
  </si>
  <si>
    <t>89</t>
  </si>
  <si>
    <t>28611389</t>
  </si>
  <si>
    <t>odbočka kanalizační PVC s hrdlem 125/125/45°</t>
  </si>
  <si>
    <t>176</t>
  </si>
  <si>
    <t>877315211</t>
  </si>
  <si>
    <t>Montáž tvarovek z tvrdého PVC-systém KG nebo z polypropylenu-systém KG 2000 jednoosé DN 160</t>
  </si>
  <si>
    <t>178</t>
  </si>
  <si>
    <t>91</t>
  </si>
  <si>
    <t>28611361</t>
  </si>
  <si>
    <t>koleno kanalizační PVC KG 160x45°</t>
  </si>
  <si>
    <t>180</t>
  </si>
  <si>
    <t>877315221</t>
  </si>
  <si>
    <t>Montáž tvarovek z tvrdého PVC-systém KG nebo z polypropylenu-systém KG 2000 dvouosé DN 160</t>
  </si>
  <si>
    <t>182</t>
  </si>
  <si>
    <t>3+2+1+1+1</t>
  </si>
  <si>
    <t>93</t>
  </si>
  <si>
    <t>28611392</t>
  </si>
  <si>
    <t>odbočka kanalizační PVC s hrdlem 160/160/45°</t>
  </si>
  <si>
    <t>184</t>
  </si>
  <si>
    <t>28611912</t>
  </si>
  <si>
    <t>odbočka kanalizační plastová s hrdlem KG 160/110/45°</t>
  </si>
  <si>
    <t>186</t>
  </si>
  <si>
    <t>95</t>
  </si>
  <si>
    <t>28611914</t>
  </si>
  <si>
    <t>odbočka kanalizační plastová s hrdlem KG 160/125/45°</t>
  </si>
  <si>
    <t>188</t>
  </si>
  <si>
    <t>28611428</t>
  </si>
  <si>
    <t>odbočka kanalizační plastová s hrdlem KG 160/125/87°</t>
  </si>
  <si>
    <t>190</t>
  </si>
  <si>
    <t>97</t>
  </si>
  <si>
    <t>28611620</t>
  </si>
  <si>
    <t>čistící kus kanalizace plastové KG DN 160 se 4 šrouby</t>
  </si>
  <si>
    <t>192</t>
  </si>
  <si>
    <t>892312121</t>
  </si>
  <si>
    <t>Tlaková zkouška vzduchem potrubí DN 150 těsnícím vakem ucpávkovým</t>
  </si>
  <si>
    <t>úsek</t>
  </si>
  <si>
    <t>194</t>
  </si>
  <si>
    <t>99</t>
  </si>
  <si>
    <t>894215112</t>
  </si>
  <si>
    <t>Šachtice domovní kanalizační obestavěný prostor do 5 m3 se stěnami z betonu s poklopem</t>
  </si>
  <si>
    <t>196</t>
  </si>
  <si>
    <t>0,90*1,20*1,85</t>
  </si>
  <si>
    <t>894411111</t>
  </si>
  <si>
    <t>Zřízení šachet kanalizačních z betonových dílců na potrubí DN do 200 dno beton tř. C 25/30</t>
  </si>
  <si>
    <t>198</t>
  </si>
  <si>
    <t>101</t>
  </si>
  <si>
    <t>59224337</t>
  </si>
  <si>
    <t>dno betonové šachty kanalizační přímé 100x60x40cm</t>
  </si>
  <si>
    <t>200</t>
  </si>
  <si>
    <t>59224161</t>
  </si>
  <si>
    <t>skruž kanalizační s ocelovými stupadly 100x50x12cm</t>
  </si>
  <si>
    <t>202</t>
  </si>
  <si>
    <t>103</t>
  </si>
  <si>
    <t>59224312</t>
  </si>
  <si>
    <t>kónus šachetní betonový kapsové plastové stupadlo 100x62,5x58cm</t>
  </si>
  <si>
    <t>204</t>
  </si>
  <si>
    <t>894812001</t>
  </si>
  <si>
    <t>Revizní a čistící šachta z PP šachtové dno DN 400/150 přímý tok</t>
  </si>
  <si>
    <t>206</t>
  </si>
  <si>
    <t>105</t>
  </si>
  <si>
    <t>894812032</t>
  </si>
  <si>
    <t>Revizní a čistící šachta z PP DN 400 šachtová roura korugovaná bez hrdla světlé hloubky 1500 mm</t>
  </si>
  <si>
    <t>208</t>
  </si>
  <si>
    <t>894812041</t>
  </si>
  <si>
    <t>Příplatek k rourám revizní a čistící šachty z PP DN 400 za uříznutí šachtové roury</t>
  </si>
  <si>
    <t>210</t>
  </si>
  <si>
    <t>107</t>
  </si>
  <si>
    <t>894812063</t>
  </si>
  <si>
    <t>Revizní a čistící šachta z PP DN 400 poklop litinový plný do teleskopické trubky pro třídu zatížení D400</t>
  </si>
  <si>
    <t>212</t>
  </si>
  <si>
    <t>899104112</t>
  </si>
  <si>
    <t>Osazení poklopů litinových nebo ocelových včetně rámů pro třídu zatížení D400, E600</t>
  </si>
  <si>
    <t>214</t>
  </si>
  <si>
    <t>109</t>
  </si>
  <si>
    <t>28661935</t>
  </si>
  <si>
    <t>poklop šachtový litinový dno DN 600 pro třídu zatížení D400</t>
  </si>
  <si>
    <t>216</t>
  </si>
  <si>
    <t>899722113</t>
  </si>
  <si>
    <t>Krytí potrubí z plastů výstražnou fólií z PVC 34cm</t>
  </si>
  <si>
    <t>218</t>
  </si>
  <si>
    <t>Ostatní konstrukce a práce, bourání</t>
  </si>
  <si>
    <t>111</t>
  </si>
  <si>
    <t>914111111</t>
  </si>
  <si>
    <t>Montáž svislé dopravní značky do velikosti 1 m2 objímkami na sloupek nebo konzolu</t>
  </si>
  <si>
    <t>220</t>
  </si>
  <si>
    <t>404456011</t>
  </si>
  <si>
    <t>značka s piktogramem železniční stanice zastávka</t>
  </si>
  <si>
    <t>222</t>
  </si>
  <si>
    <t>113</t>
  </si>
  <si>
    <t>919735112</t>
  </si>
  <si>
    <t>Řezání stávajícího živičného krytu hl do 100 mm</t>
  </si>
  <si>
    <t>224</t>
  </si>
  <si>
    <t>(13,05+5,86+2,17)</t>
  </si>
  <si>
    <t>936124113</t>
  </si>
  <si>
    <t>Montáž lavičky stabilní kotvené šrouby na pevný podklad</t>
  </si>
  <si>
    <t>282202888</t>
  </si>
  <si>
    <t>115</t>
  </si>
  <si>
    <t>74910100</t>
  </si>
  <si>
    <t>lavička bez opěradla nekotvená 1500x450x420mm konstrukce-kov, sedák-dřevo</t>
  </si>
  <si>
    <t>1670807686</t>
  </si>
  <si>
    <t>941111131</t>
  </si>
  <si>
    <t>Montáž lešení řadového trubkového lehkého s podlahami zatížení do 200 kg/m2 š do 1,5 m v do 10 m</t>
  </si>
  <si>
    <t>226</t>
  </si>
  <si>
    <t>(10,52+9,30+0,80*2+7,01+9,75+12,25+5,86+8,57+9,50)*5,00</t>
  </si>
  <si>
    <t>117</t>
  </si>
  <si>
    <t>941111231</t>
  </si>
  <si>
    <t>Příplatek k lešení řadovému trubkovému lehkému s podlahami š 1,5 m v 10 m za první a ZKD den použití</t>
  </si>
  <si>
    <t>228</t>
  </si>
  <si>
    <t>371,8*60 "Přepočtené koeficientem množství</t>
  </si>
  <si>
    <t>941111831</t>
  </si>
  <si>
    <t>Demontáž lešení řadového trubkového lehkého s podlahami zatížení do 200 kg/m2 š do 1,5 m v do 10 m</t>
  </si>
  <si>
    <t>230</t>
  </si>
  <si>
    <t>119</t>
  </si>
  <si>
    <t>949009101</t>
  </si>
  <si>
    <t>Přesun hmot samostatně budovaných lešení do 50 m</t>
  </si>
  <si>
    <t>232</t>
  </si>
  <si>
    <t>371,80*2*0,005</t>
  </si>
  <si>
    <t>949009194</t>
  </si>
  <si>
    <t>Příplatek k přesunu hmot samostatně budovaných lešení za zvětšený přesun do 1000 m</t>
  </si>
  <si>
    <t>234</t>
  </si>
  <si>
    <t>121</t>
  </si>
  <si>
    <t>949101111</t>
  </si>
  <si>
    <t>Lešení pomocné pro objekty pozemních staveb s lešeňovou podlahou v do 1,9 m zatížení do 150 kg/m2</t>
  </si>
  <si>
    <t>236</t>
  </si>
  <si>
    <t>952901111</t>
  </si>
  <si>
    <t>Vyčištění budov bytové a občanské výstavby při výšce podlaží do 4 m</t>
  </si>
  <si>
    <t>238</t>
  </si>
  <si>
    <t>123</t>
  </si>
  <si>
    <t>9539412111</t>
  </si>
  <si>
    <t>Osazování kovových cedulek na dveře</t>
  </si>
  <si>
    <t>240</t>
  </si>
  <si>
    <t>423928701</t>
  </si>
  <si>
    <t>kovová cedulka s piktogramy WC atd.</t>
  </si>
  <si>
    <t>242</t>
  </si>
  <si>
    <t>125</t>
  </si>
  <si>
    <t>286619394</t>
  </si>
  <si>
    <t>odpadkový koš bez stříšky čekárna</t>
  </si>
  <si>
    <t>272</t>
  </si>
  <si>
    <t>936104211</t>
  </si>
  <si>
    <t>Montáž odpadkového koše do betonové patky</t>
  </si>
  <si>
    <t>-796020543</t>
  </si>
  <si>
    <t>127</t>
  </si>
  <si>
    <t>286619395</t>
  </si>
  <si>
    <t>odpadkový koš bez stříšky příštřešek</t>
  </si>
  <si>
    <t>274</t>
  </si>
  <si>
    <t>953943112</t>
  </si>
  <si>
    <t>Osazování výrobků do 5 kg/kus do vysekaných kapes zdiva</t>
  </si>
  <si>
    <t>-1339231337</t>
  </si>
  <si>
    <t>129</t>
  </si>
  <si>
    <t>286619396</t>
  </si>
  <si>
    <t>vitrína ocelové konstrukce, umístění na zeď, voděodolná, úprava proti zamlžování, průhledná výplň z polykarbonátu, bez osvětlení, uzamykání bezpečnostními zámky s možností univerzálních klíčů</t>
  </si>
  <si>
    <t>276</t>
  </si>
  <si>
    <t>953943113</t>
  </si>
  <si>
    <t>Osazování výrobků do 15 kg/kus do vysekaných kapes zdiva</t>
  </si>
  <si>
    <t>278</t>
  </si>
  <si>
    <t>"hasící přístroje"</t>
  </si>
  <si>
    <t>2+2</t>
  </si>
  <si>
    <t>"cedule Sepekov"</t>
  </si>
  <si>
    <t>131</t>
  </si>
  <si>
    <t>44932114</t>
  </si>
  <si>
    <t>přístroj hasicí ruční práškový PG 6 LE</t>
  </si>
  <si>
    <t>280</t>
  </si>
  <si>
    <t>44932211</t>
  </si>
  <si>
    <t>přístroj hasicí ruční sněhový KS 5 BG</t>
  </si>
  <si>
    <t>282</t>
  </si>
  <si>
    <t>133</t>
  </si>
  <si>
    <t>404456461</t>
  </si>
  <si>
    <t>cedule Sepekov</t>
  </si>
  <si>
    <t>284</t>
  </si>
  <si>
    <t>953961213</t>
  </si>
  <si>
    <t>Kotvy chemickou patronou M 12 hl 110 mm do betonu, ŽB nebo kamene s vyvrtáním otvoru</t>
  </si>
  <si>
    <t>286</t>
  </si>
  <si>
    <t>"sklopná lávka"</t>
  </si>
  <si>
    <t>135</t>
  </si>
  <si>
    <t>953965121</t>
  </si>
  <si>
    <t>Kotevní šroub pro chemické kotvy M 12 dl 160 mm</t>
  </si>
  <si>
    <t>288</t>
  </si>
  <si>
    <t>962031132</t>
  </si>
  <si>
    <t>Bourání příček z cihel pálených na MVC tl do 100 mm</t>
  </si>
  <si>
    <t>290</t>
  </si>
  <si>
    <t>(1,00+1,50)*2,60</t>
  </si>
  <si>
    <t>(2,51+1,36+0,95)*3,25</t>
  </si>
  <si>
    <t>137</t>
  </si>
  <si>
    <t>962031133</t>
  </si>
  <si>
    <t>Bourání příček z cihel pálených na MVC tl do 150 mm</t>
  </si>
  <si>
    <t>292</t>
  </si>
  <si>
    <t>3,18*2,60</t>
  </si>
  <si>
    <t>2,658*2*3,25</t>
  </si>
  <si>
    <t>"atiky"</t>
  </si>
  <si>
    <t>(9,35+8,545+2,92+1,50+0,66+0,35)*0,85</t>
  </si>
  <si>
    <t>"štít"</t>
  </si>
  <si>
    <t>1,50*1,80*2</t>
  </si>
  <si>
    <t>962032631</t>
  </si>
  <si>
    <t>Bourání zdiva komínového nad střechou z cihel na MV nebo MVC</t>
  </si>
  <si>
    <t>294</t>
  </si>
  <si>
    <t>0,82*0,75*1,50</t>
  </si>
  <si>
    <t>1,00*0,45*0,15</t>
  </si>
  <si>
    <t>0,45*0,45*4,20*3</t>
  </si>
  <si>
    <t>139</t>
  </si>
  <si>
    <t>962041315</t>
  </si>
  <si>
    <t>Bourání příček z betonu prostého tl do 150 mm</t>
  </si>
  <si>
    <t>296</t>
  </si>
  <si>
    <t>(1,20+0,60*2+0,90+0,40*2+1,40+0,40*2)*0,60</t>
  </si>
  <si>
    <t>"podezdívka oplocení"</t>
  </si>
  <si>
    <t>75,00*0,20</t>
  </si>
  <si>
    <t>"vodoměrná šachta"</t>
  </si>
  <si>
    <t>1,80*1,00*0,10*2</t>
  </si>
  <si>
    <t>2*(1,80+1,00)*1,00*1,00</t>
  </si>
  <si>
    <t>962081141</t>
  </si>
  <si>
    <t>Bourání příček ze skleněných tvárnic tl do 150 mm</t>
  </si>
  <si>
    <t>298</t>
  </si>
  <si>
    <t>0,92*0,86</t>
  </si>
  <si>
    <t>1,00*0,50</t>
  </si>
  <si>
    <t>141</t>
  </si>
  <si>
    <t>963022819</t>
  </si>
  <si>
    <t>Bourání kamenných schodišťových stupňů zhotovených na místě</t>
  </si>
  <si>
    <t>300</t>
  </si>
  <si>
    <t>4,06</t>
  </si>
  <si>
    <t>964051111</t>
  </si>
  <si>
    <t>Bourání ŽB trámů, průvlaků nebo pásů průřezu do 0,10 m2</t>
  </si>
  <si>
    <t>302</t>
  </si>
  <si>
    <t>"betonový práh"</t>
  </si>
  <si>
    <t>1,80*0,35*0,18</t>
  </si>
  <si>
    <t>143</t>
  </si>
  <si>
    <t>965043331</t>
  </si>
  <si>
    <t>Bourání podkladů pod dlažby betonových s potěrem nebo teracem tl do 100 mm pl do 4 m2</t>
  </si>
  <si>
    <t>304</t>
  </si>
  <si>
    <t>(3,57+1,75+1,65+3,81+3,82+1,55+1,82)*(0,066+0,06)</t>
  </si>
  <si>
    <t>965043341</t>
  </si>
  <si>
    <t>Bourání podkladů pod dlažby betonových s potěrem nebo teracem tl do 100 mm pl přes 4 m2</t>
  </si>
  <si>
    <t>306</t>
  </si>
  <si>
    <t>(19,78+6,02+5,17+9,17)*(0,066+0,06)</t>
  </si>
  <si>
    <t>18,70*0,05</t>
  </si>
  <si>
    <t>145</t>
  </si>
  <si>
    <t>965046111</t>
  </si>
  <si>
    <t>Broušení stávajících betonových podlah úběr do 3 mm</t>
  </si>
  <si>
    <t>308</t>
  </si>
  <si>
    <t>32,93</t>
  </si>
  <si>
    <t>965081213</t>
  </si>
  <si>
    <t>Bourání podlah z dlaždic keramických nebo xylolitových tl do 10 mm plochy přes 1 m2</t>
  </si>
  <si>
    <t>310</t>
  </si>
  <si>
    <t>1,57+1,04+1,74+1,74+3,81+18,70+5,23+5,23+1,54+1,67</t>
  </si>
  <si>
    <t>147</t>
  </si>
  <si>
    <t>965081333</t>
  </si>
  <si>
    <t>Bourání podlah z dlaždic betonových, teracových nebo čedičových tl do 30 mm plochy přes 1 m2</t>
  </si>
  <si>
    <t>312</t>
  </si>
  <si>
    <t>(9,50-1,65+11,02+9,30*2+7,51+9,75)*0,50</t>
  </si>
  <si>
    <t>3,50*1,00</t>
  </si>
  <si>
    <t>965082932</t>
  </si>
  <si>
    <t>Odstranění násypů pod podlahami tl do 200 mm pl do 2 m2</t>
  </si>
  <si>
    <t>314</t>
  </si>
  <si>
    <t>(1,75+1,65+1,55+1,82)*0,15</t>
  </si>
  <si>
    <t>149</t>
  </si>
  <si>
    <t>965082933</t>
  </si>
  <si>
    <t>Odstranění násypů pod podlahami tl do 200 mm pl přes 2 m2</t>
  </si>
  <si>
    <t>316</t>
  </si>
  <si>
    <t>(19,78+3,57+6,02+3,81+3,82+5,17+9,17)*0,15</t>
  </si>
  <si>
    <t>966008211</t>
  </si>
  <si>
    <t>Bourání odvodňovacího žlabu z betonových příkopových tvárnic š do 500 mm</t>
  </si>
  <si>
    <t>318</t>
  </si>
  <si>
    <t>(11,02+9,30+7,51)</t>
  </si>
  <si>
    <t>151</t>
  </si>
  <si>
    <t>966071711</t>
  </si>
  <si>
    <t>Bourání sloupků a vzpěr plotových ocelových do 2,5 m zabetonovaných</t>
  </si>
  <si>
    <t>320</t>
  </si>
  <si>
    <t>75,00/3,00</t>
  </si>
  <si>
    <t>966071822</t>
  </si>
  <si>
    <t>Rozebrání oplocení z drátěného pletiva se čtvercovými oky výšky do 2,0 m</t>
  </si>
  <si>
    <t>322</t>
  </si>
  <si>
    <t>153</t>
  </si>
  <si>
    <t>966073810</t>
  </si>
  <si>
    <t>Rozebrání vrat a vrátek k oplocení plochy do 2 m2</t>
  </si>
  <si>
    <t>324</t>
  </si>
  <si>
    <t>967031132</t>
  </si>
  <si>
    <t>Přisekání rovných ostění v cihelném zdivu na MV nebo MVC</t>
  </si>
  <si>
    <t>326</t>
  </si>
  <si>
    <t>(0,90*2+0,60*2*4+3,55+1,50*2+0,90+1,50*2+0,85+1,17*2+0,40+0,94*2+1,00+2,50*2+1,80+1,50*2+1,10+1,60)*0,50</t>
  </si>
  <si>
    <t>155</t>
  </si>
  <si>
    <t>968062374</t>
  </si>
  <si>
    <t>Vybourání dřevěných rámů oken zdvojených včetně křídel pl do 1 m2</t>
  </si>
  <si>
    <t>328</t>
  </si>
  <si>
    <t>0,90*0,60*2+0,60*0,60</t>
  </si>
  <si>
    <t>0,90*0,60*(2+3+2)</t>
  </si>
  <si>
    <t>0,85*1,17+0,40*0,94</t>
  </si>
  <si>
    <t>968062375</t>
  </si>
  <si>
    <t>Vybourání dřevěných rámů oken zdvojených včetně křídel pl do 2 m2</t>
  </si>
  <si>
    <t>330</t>
  </si>
  <si>
    <t>0,90*1,50</t>
  </si>
  <si>
    <t>157</t>
  </si>
  <si>
    <t>968062376</t>
  </si>
  <si>
    <t>Vybourání dřevěných rámů oken zdvojených včetně křídel pl do 4 m2</t>
  </si>
  <si>
    <t>332</t>
  </si>
  <si>
    <t>1,80*1,50</t>
  </si>
  <si>
    <t>968062377</t>
  </si>
  <si>
    <t>Vybourání dřevěných rámů oken zdvojených včetně křídel pl přes 4 m2</t>
  </si>
  <si>
    <t>334</t>
  </si>
  <si>
    <t>3,55*1,50*2</t>
  </si>
  <si>
    <t>159</t>
  </si>
  <si>
    <t>968072455</t>
  </si>
  <si>
    <t>Vybourání kovových dveřních zárubní pl do 2 m2</t>
  </si>
  <si>
    <t>336</t>
  </si>
  <si>
    <t>0,60*2,00*8</t>
  </si>
  <si>
    <t>0,80*2,00*7</t>
  </si>
  <si>
    <t>968072456</t>
  </si>
  <si>
    <t>Vybourání kovových dveřních zárubní pl přes 2 m2</t>
  </si>
  <si>
    <t>338</t>
  </si>
  <si>
    <t>3,00*3,07+1,50*2,40</t>
  </si>
  <si>
    <t>161</t>
  </si>
  <si>
    <t>971033621</t>
  </si>
  <si>
    <t>Vybourání otvorů ve zdivu cihelném pl do 4 m2 na MVC nebo MV tl do 100 mm</t>
  </si>
  <si>
    <t>340</t>
  </si>
  <si>
    <t>0,70*2,00</t>
  </si>
  <si>
    <t>1,10*2,00</t>
  </si>
  <si>
    <t>0,90*2,02</t>
  </si>
  <si>
    <t>976082131</t>
  </si>
  <si>
    <t>Vybourání objímek, držáků nebo věšáků ze zdiva cihelného</t>
  </si>
  <si>
    <t>342</t>
  </si>
  <si>
    <t>"cedule"</t>
  </si>
  <si>
    <t>163</t>
  </si>
  <si>
    <t>977151118</t>
  </si>
  <si>
    <t>Jádrové vrty diamantovými korunkami do D 100 mm do stavebních materiálů</t>
  </si>
  <si>
    <t>344</t>
  </si>
  <si>
    <t>0,50*2</t>
  </si>
  <si>
    <t>977151119</t>
  </si>
  <si>
    <t>Jádrové vrty diamantovými korunkami do D 110 mm do stavebních materiálů</t>
  </si>
  <si>
    <t>346</t>
  </si>
  <si>
    <t>0,30+0,45</t>
  </si>
  <si>
    <t>165</t>
  </si>
  <si>
    <t>977151122</t>
  </si>
  <si>
    <t>Jádrové vrty diamantovými korunkami do D 130 mm do stavebních materiálů</t>
  </si>
  <si>
    <t>348</t>
  </si>
  <si>
    <t>977151124</t>
  </si>
  <si>
    <t>Jádrové vrty diamantovými korunkami do D 180 mm do stavebních materiálů</t>
  </si>
  <si>
    <t>350</t>
  </si>
  <si>
    <t>0,50*6</t>
  </si>
  <si>
    <t>167</t>
  </si>
  <si>
    <t>978011121</t>
  </si>
  <si>
    <t>Otlučení (osekání) vnitřní vápenné nebo vápenocementové omítky stropů v rozsahu do 10 %</t>
  </si>
  <si>
    <t>352</t>
  </si>
  <si>
    <t>978013141</t>
  </si>
  <si>
    <t>Otlučení (osekání) vnitřní vápenné nebo vápenocementové omítky stěn v rozsahu do 30 %</t>
  </si>
  <si>
    <t>354</t>
  </si>
  <si>
    <t>(19,00+8,82+5,28+4,14+5,28+5,28+8,68+19,16+10,48+10,48+5,08+5,38+12,40+11,78+4,18+3,94+7,42+17,13)*2,63</t>
  </si>
  <si>
    <t>29,49*3,56</t>
  </si>
  <si>
    <t>-(0,90*0,60*7+3,55*1,50+0,90*1,50+0,85*1,17+0,40*0,94+1,80*1,50+3,55*1,50+1,00*2,50+1,50*2,40+0,92*2,86+0,96*2,80+3,00*3,07+0,95*2,80*2+0,80*2,00*6)</t>
  </si>
  <si>
    <t>-(0,60*2,00*3+0,65*1,80*2+0,72*2,13*2)</t>
  </si>
  <si>
    <t>-105,058</t>
  </si>
  <si>
    <t>169</t>
  </si>
  <si>
    <t>978015341</t>
  </si>
  <si>
    <t>Otlučení (osekání) vnější vápenné nebo vápenocementové omítky stupně členitosti 1 a 2 rozsahu do 30%</t>
  </si>
  <si>
    <t>356</t>
  </si>
  <si>
    <t>978036391</t>
  </si>
  <si>
    <t>Otlučení (osekání) vnějších omítek z umělého kamene v rozsahu do 100 %</t>
  </si>
  <si>
    <t>358</t>
  </si>
  <si>
    <t>171</t>
  </si>
  <si>
    <t>978059541</t>
  </si>
  <si>
    <t>Odsekání a odebrání obkladů stěn z vnitřních obkládaček plochy přes 1 m2</t>
  </si>
  <si>
    <t>360</t>
  </si>
  <si>
    <t>(5,28+5,28+5,28+8,68)*2,00-(0,60*5+0,80)*2,00</t>
  </si>
  <si>
    <t>(4,14)*1,60-(0,60)*1,60</t>
  </si>
  <si>
    <t>(10,48+5,08+5,38)*2,10-(0,80*2+0,60*2)*2,00</t>
  </si>
  <si>
    <t>(10,48)*2,25-(0,80+0,60*2)*2,00</t>
  </si>
  <si>
    <t>981011111</t>
  </si>
  <si>
    <t>Demolice budov dřevěných jednostranně obitých postupným rozebíráním</t>
  </si>
  <si>
    <t>362</t>
  </si>
  <si>
    <t>"přístřešeK"</t>
  </si>
  <si>
    <t>3,50*2,40*2,40</t>
  </si>
  <si>
    <t>173</t>
  </si>
  <si>
    <t>985112111</t>
  </si>
  <si>
    <t>Odsekání degradovaného betonu stěn tl do 10 mm</t>
  </si>
  <si>
    <t>364</t>
  </si>
  <si>
    <t>(3,05+4,90+11,02+9,30+0,80*2+2,17)*0,40</t>
  </si>
  <si>
    <t>(13,05+5,86+2,17)*0,50*0,40</t>
  </si>
  <si>
    <t>985131111</t>
  </si>
  <si>
    <t>Očištění ploch stěn, rubu kleneb a podlah tlakovou vodou</t>
  </si>
  <si>
    <t>366</t>
  </si>
  <si>
    <t>175</t>
  </si>
  <si>
    <t>985232111</t>
  </si>
  <si>
    <t>Hloubkové spárování zdiva aktivovanou maltou spára hl do 80 mm dl do 6 m/m2</t>
  </si>
  <si>
    <t>368</t>
  </si>
  <si>
    <t>(7,01*2+9,75)*0,40</t>
  </si>
  <si>
    <t>997</t>
  </si>
  <si>
    <t>Přesun sutě</t>
  </si>
  <si>
    <t>997013151</t>
  </si>
  <si>
    <t>Vnitrostaveništní doprava suti a vybouraných hmot pro budovy v do 6 m s omezením mechanizace</t>
  </si>
  <si>
    <t>370</t>
  </si>
  <si>
    <t>177</t>
  </si>
  <si>
    <t>997013501</t>
  </si>
  <si>
    <t>Odvoz suti a vybouraných hmot na skládku nebo meziskládku do 1 km se složením</t>
  </si>
  <si>
    <t>372</t>
  </si>
  <si>
    <t>997013509</t>
  </si>
  <si>
    <t>Příplatek k odvozu suti a vybouraných hmot na skládku ZKD 1 km přes 1 km</t>
  </si>
  <si>
    <t>374</t>
  </si>
  <si>
    <t>110,359*5 "Přepočtené koeficientem množství</t>
  </si>
  <si>
    <t>179</t>
  </si>
  <si>
    <t>997013631</t>
  </si>
  <si>
    <t>Poplatek za uložení na skládce (skládkovné) stavebního odpadu směsného kód odpadu 17 09 04</t>
  </si>
  <si>
    <t>376</t>
  </si>
  <si>
    <t>997013821</t>
  </si>
  <si>
    <t>Poplatek za uložení na skládce (skládkovné) stavebního odpadu s obsahem azbestu kód odpadu 17 06 05</t>
  </si>
  <si>
    <t>378</t>
  </si>
  <si>
    <t>181</t>
  </si>
  <si>
    <t>997221612</t>
  </si>
  <si>
    <t>Nakládání vybouraných hmot na dopravní prostředky pro vodorovnou dopravu</t>
  </si>
  <si>
    <t>380</t>
  </si>
  <si>
    <t>998</t>
  </si>
  <si>
    <t>Přesun hmot</t>
  </si>
  <si>
    <t>998017001</t>
  </si>
  <si>
    <t>Přesun hmot s omezením mechanizace pro budovy v do 6 m</t>
  </si>
  <si>
    <t>382</t>
  </si>
  <si>
    <t>PSV</t>
  </si>
  <si>
    <t>Práce a dodávky PSV</t>
  </si>
  <si>
    <t>711</t>
  </si>
  <si>
    <t>Izolace proti vodě, vlhkosti a plynům</t>
  </si>
  <si>
    <t>183</t>
  </si>
  <si>
    <t>711112011</t>
  </si>
  <si>
    <t>Provedení izolace proti zemní vlhkosti svislé za studena suspenzí asfaltovou</t>
  </si>
  <si>
    <t>384</t>
  </si>
  <si>
    <t>(0,90*0,60*2+0,60*0,60)</t>
  </si>
  <si>
    <t>(19,78+3,57+1,75+1,65+6,02+3,81+3,82+5,17+1,55+1,82+9,17)</t>
  </si>
  <si>
    <t>11163150</t>
  </si>
  <si>
    <t>lak penetrační asfaltový</t>
  </si>
  <si>
    <t>386</t>
  </si>
  <si>
    <t>59,55*0,0011 "Přepočtené koeficientem množství</t>
  </si>
  <si>
    <t>185</t>
  </si>
  <si>
    <t>711113117</t>
  </si>
  <si>
    <t>Izolace proti vlhkosti vodorovná za studena těsnicí stěrkou jednosložkovou na bázi cementu</t>
  </si>
  <si>
    <t>388</t>
  </si>
  <si>
    <t>"B"</t>
  </si>
  <si>
    <t>(7,75+3,07+14,30)</t>
  </si>
  <si>
    <t>711113127</t>
  </si>
  <si>
    <t>Izolace proti vlhkosti svislá za studena těsnicí stěrkou jednosložkovou na bázi cementu</t>
  </si>
  <si>
    <t>390</t>
  </si>
  <si>
    <t>23,31*0,10</t>
  </si>
  <si>
    <t>(19,00+7,78+5,50+5,30+9,97+8,68+8,54+10,26+5,06+5,60+12,20)*0,10</t>
  </si>
  <si>
    <t>(11,78+7,42+17,13)*0,10</t>
  </si>
  <si>
    <t>187</t>
  </si>
  <si>
    <t>711131811</t>
  </si>
  <si>
    <t>Odstranění izolace proti zemní vlhkosti vodorovné</t>
  </si>
  <si>
    <t>392</t>
  </si>
  <si>
    <t>(3,57+1,75+1,65+3,81+3,82+1,55+1,82)</t>
  </si>
  <si>
    <t>(19,78+6,02+5,17+9,17)</t>
  </si>
  <si>
    <t>711142559</t>
  </si>
  <si>
    <t>Provedení izolace proti zemní vlhkosti pásy přitavením svislé NAIP</t>
  </si>
  <si>
    <t>394</t>
  </si>
  <si>
    <t>189</t>
  </si>
  <si>
    <t>62853004</t>
  </si>
  <si>
    <t>pás asfaltový natavitelný modifikovaný SBS tl 4,0mm s vložkou ze skleněné tkaniny a spalitelnou PE fólií nebo jemnozrnný minerálním posypem na horním povrchu</t>
  </si>
  <si>
    <t>396</t>
  </si>
  <si>
    <t>59,55*1,2 "Přepočtené koeficientem množství</t>
  </si>
  <si>
    <t>711161212</t>
  </si>
  <si>
    <t>Izolace proti zemní vlhkosti nopovou fólií svislá, nopek v 8,0 mm, tl do 0,6 mm</t>
  </si>
  <si>
    <t>398</t>
  </si>
  <si>
    <t>(13,05+5,86+2,17)*0,40</t>
  </si>
  <si>
    <t>191</t>
  </si>
  <si>
    <t>998711101</t>
  </si>
  <si>
    <t>Přesun hmot tonážní pro izolace proti vodě, vlhkosti a plynům v objektech výšky do 6 m</t>
  </si>
  <si>
    <t>-1057515191</t>
  </si>
  <si>
    <t>712</t>
  </si>
  <si>
    <t>Povlakové krytiny</t>
  </si>
  <si>
    <t>712361702</t>
  </si>
  <si>
    <t>Provedení povlakové krytiny střech do 10° fólií přilepenou bodově</t>
  </si>
  <si>
    <t>402</t>
  </si>
  <si>
    <t>193</t>
  </si>
  <si>
    <t>28322064</t>
  </si>
  <si>
    <t>fólie hydroizolační střešní mPVC mechanicky kotvená tl 1,5mm se zvýšenou požární odolností</t>
  </si>
  <si>
    <t>404</t>
  </si>
  <si>
    <t>28,524*1,15 "Přepočtené koeficientem množství</t>
  </si>
  <si>
    <t>712363103</t>
  </si>
  <si>
    <t>Provedení povlakové krytiny střech do 10° ukotvení fólie talířovou hmoždinkou do betonu nebo ŽB</t>
  </si>
  <si>
    <t>406</t>
  </si>
  <si>
    <t>28,524*5</t>
  </si>
  <si>
    <t>195</t>
  </si>
  <si>
    <t>59051324</t>
  </si>
  <si>
    <t>hmoždinka ETA zatloukací fasádní s kovovým trnem pro montáž TI 8x60x75mm</t>
  </si>
  <si>
    <t>408</t>
  </si>
  <si>
    <t>142,62*1,05 "Přepočtené koeficientem množství</t>
  </si>
  <si>
    <t>712391171</t>
  </si>
  <si>
    <t>Provedení povlakové krytiny střech do 10° podkladní textilní vrstvy</t>
  </si>
  <si>
    <t>410</t>
  </si>
  <si>
    <t>9,87*2,89</t>
  </si>
  <si>
    <t>197</t>
  </si>
  <si>
    <t>69311020</t>
  </si>
  <si>
    <t>geotextilie netkaná separační, ochranná, filtrační, drenážní PP 130g/m2</t>
  </si>
  <si>
    <t>412</t>
  </si>
  <si>
    <t>998712101</t>
  </si>
  <si>
    <t>Přesun hmot tonážní tonážní pro krytiny povlakové v objektech v do 6 m</t>
  </si>
  <si>
    <t>-1619378544</t>
  </si>
  <si>
    <t>713</t>
  </si>
  <si>
    <t>Izolace tepelné</t>
  </si>
  <si>
    <t>199</t>
  </si>
  <si>
    <t>713461121</t>
  </si>
  <si>
    <t>Montáž izolace tepelné potrubí a ohybů skružemi na tmel za studena 1x</t>
  </si>
  <si>
    <t>416</t>
  </si>
  <si>
    <t>Pi*0,11*6,50</t>
  </si>
  <si>
    <t>63154611</t>
  </si>
  <si>
    <t>pouzdro izolační potrubní z minerální vlny s Al fólií max. 250/100°C 114/50mm</t>
  </si>
  <si>
    <t>418</t>
  </si>
  <si>
    <t>6,5*1,02 "Přepočtené koeficientem množství</t>
  </si>
  <si>
    <t>201</t>
  </si>
  <si>
    <t>713591161</t>
  </si>
  <si>
    <t>Montáž izolace tepelné izolační výplň</t>
  </si>
  <si>
    <t>420</t>
  </si>
  <si>
    <t>"protopožární deka"</t>
  </si>
  <si>
    <t>1,45*2,00</t>
  </si>
  <si>
    <t>631411841</t>
  </si>
  <si>
    <t>protipožární deka 1,45x2,00</t>
  </si>
  <si>
    <t>422</t>
  </si>
  <si>
    <t>203</t>
  </si>
  <si>
    <t>998713101</t>
  </si>
  <si>
    <t>Přesun hmot tonážní pro izolace tepelné v objektech v do 6 m</t>
  </si>
  <si>
    <t>628666656</t>
  </si>
  <si>
    <t>721</t>
  </si>
  <si>
    <t>Zdravotechnika - vnitřní kanalizace</t>
  </si>
  <si>
    <t>721173317</t>
  </si>
  <si>
    <t>Potrubí kanalizační z PVC SN 4 dešťové DN 160</t>
  </si>
  <si>
    <t>426</t>
  </si>
  <si>
    <t>"chránička"</t>
  </si>
  <si>
    <t>0,70*6</t>
  </si>
  <si>
    <t>205</t>
  </si>
  <si>
    <t>721173401</t>
  </si>
  <si>
    <t>Potrubí kanalizační z PVC SN 4 svodné DN 110</t>
  </si>
  <si>
    <t>428</t>
  </si>
  <si>
    <t>28611351</t>
  </si>
  <si>
    <t>koleno kanalizační PVC KG 110x45°</t>
  </si>
  <si>
    <t>430</t>
  </si>
  <si>
    <t>207</t>
  </si>
  <si>
    <t>721173402</t>
  </si>
  <si>
    <t>Potrubí kanalizační z PVC SN 4 svodné DN 125</t>
  </si>
  <si>
    <t>432</t>
  </si>
  <si>
    <t>434</t>
  </si>
  <si>
    <t>209</t>
  </si>
  <si>
    <t>28611425</t>
  </si>
  <si>
    <t>odbočka kanalizační plastová s hrdlem KG 125/110/87°</t>
  </si>
  <si>
    <t>436</t>
  </si>
  <si>
    <t>438</t>
  </si>
  <si>
    <t>211</t>
  </si>
  <si>
    <t>721174042</t>
  </si>
  <si>
    <t>Potrubí kanalizační z PP připojovací DN 40</t>
  </si>
  <si>
    <t>440</t>
  </si>
  <si>
    <t>721174043</t>
  </si>
  <si>
    <t>Potrubí kanalizační z PP připojovací DN 50</t>
  </si>
  <si>
    <t>442</t>
  </si>
  <si>
    <t>213</t>
  </si>
  <si>
    <t>721174044</t>
  </si>
  <si>
    <t>Potrubí kanalizační z PP připojovací DN 75</t>
  </si>
  <si>
    <t>444</t>
  </si>
  <si>
    <t>721174045</t>
  </si>
  <si>
    <t>Potrubí kanalizační z PP připojovací DN 110</t>
  </si>
  <si>
    <t>446</t>
  </si>
  <si>
    <t>215</t>
  </si>
  <si>
    <t>28615602</t>
  </si>
  <si>
    <t>čistící tvarovka odpadní PP DN 75 pro vysoké teploty</t>
  </si>
  <si>
    <t>448</t>
  </si>
  <si>
    <t>28615651</t>
  </si>
  <si>
    <t>čistící kus kanalizační PP DN 110</t>
  </si>
  <si>
    <t>450</t>
  </si>
  <si>
    <t>217</t>
  </si>
  <si>
    <t>28611718</t>
  </si>
  <si>
    <t>víčko kanalizace plastové KG DN 110</t>
  </si>
  <si>
    <t>452</t>
  </si>
  <si>
    <t>721242105</t>
  </si>
  <si>
    <t>Lapač střešních splavenin z PP se zápachovou klapkou a lapacím košem DN 110</t>
  </si>
  <si>
    <t>454</t>
  </si>
  <si>
    <t>219</t>
  </si>
  <si>
    <t>998721101</t>
  </si>
  <si>
    <t>Přesun hmot tonážní pro vnitřní kanalizace v objektech v do 6 m</t>
  </si>
  <si>
    <t>491122986</t>
  </si>
  <si>
    <t>722</t>
  </si>
  <si>
    <t>Zdravotechnika - vnitřní vodovod</t>
  </si>
  <si>
    <t>722174001</t>
  </si>
  <si>
    <t>Potrubí vodovodní plastové PPR svar polyfuze PN 16 D 16 x 2,2 mm</t>
  </si>
  <si>
    <t>458</t>
  </si>
  <si>
    <t>221</t>
  </si>
  <si>
    <t>722174002</t>
  </si>
  <si>
    <t>Potrubí vodovodní plastové PPR svar polyfuze PN 16 D 20 x 2,8 mm</t>
  </si>
  <si>
    <t>460</t>
  </si>
  <si>
    <t>"kondenzát"</t>
  </si>
  <si>
    <t>6,00</t>
  </si>
  <si>
    <t>"vodovod"</t>
  </si>
  <si>
    <t>41,00</t>
  </si>
  <si>
    <t>722174003</t>
  </si>
  <si>
    <t>Potrubí vodovodní plastové PPR svar polyfuze PN 16 D 25 x 3,5 mm</t>
  </si>
  <si>
    <t>462</t>
  </si>
  <si>
    <t>223</t>
  </si>
  <si>
    <t>722174004</t>
  </si>
  <si>
    <t>Potrubí vodovodní plastové PPR svar polyfuze PN 16 D 32 x 4,4 mm</t>
  </si>
  <si>
    <t>464</t>
  </si>
  <si>
    <t>722181211</t>
  </si>
  <si>
    <t>Ochrana vodovodního potrubí přilepenými termoizolačními trubicemi z PE tl do 6 mm DN do 22 mm</t>
  </si>
  <si>
    <t>466</t>
  </si>
  <si>
    <t>4,00+27,00</t>
  </si>
  <si>
    <t>225</t>
  </si>
  <si>
    <t>722181212</t>
  </si>
  <si>
    <t>Ochrana vodovodního potrubí přilepenými termoizolačními trubicemi z PE tl do 6 mm DN do 32 mm</t>
  </si>
  <si>
    <t>468</t>
  </si>
  <si>
    <t>58,00+4,00</t>
  </si>
  <si>
    <t>722181221</t>
  </si>
  <si>
    <t>Ochrana vodovodního potrubí přilepenými termoizolačními trubicemi z PE tl do 9 mm DN do 22 mm</t>
  </si>
  <si>
    <t>470</t>
  </si>
  <si>
    <t>227</t>
  </si>
  <si>
    <t>722181241</t>
  </si>
  <si>
    <t>Ochrana vodovodního potrubí přilepenými termoizolačními trubicemi z PE tl do 20 mm DN do 22 mm</t>
  </si>
  <si>
    <t>472</t>
  </si>
  <si>
    <t>10,00+5,00+10,00</t>
  </si>
  <si>
    <t>722221135</t>
  </si>
  <si>
    <t>Ventil výtokový G 3/4 s jedním závitem</t>
  </si>
  <si>
    <t>soubor</t>
  </si>
  <si>
    <t>474</t>
  </si>
  <si>
    <t>229</t>
  </si>
  <si>
    <t>722224116</t>
  </si>
  <si>
    <t>Kohout plnicí nebo vypouštěcí G 3/4 PN 10 s jedním závitem</t>
  </si>
  <si>
    <t>476</t>
  </si>
  <si>
    <t>722230111</t>
  </si>
  <si>
    <t>Ventil přímý G 1/2 s odvodněním a dvěma závity</t>
  </si>
  <si>
    <t>478</t>
  </si>
  <si>
    <t>231</t>
  </si>
  <si>
    <t>722230112</t>
  </si>
  <si>
    <t>Ventil přímý G 3/4 s odvodněním a dvěma závity</t>
  </si>
  <si>
    <t>480</t>
  </si>
  <si>
    <t>722230113</t>
  </si>
  <si>
    <t>Ventil přímý G 1 s odvodněním a dvěma závity</t>
  </si>
  <si>
    <t>482</t>
  </si>
  <si>
    <t>233</t>
  </si>
  <si>
    <t>722230114</t>
  </si>
  <si>
    <t>Ventil přímý G 5/4 s odvodněním a dvěma závity</t>
  </si>
  <si>
    <t>484</t>
  </si>
  <si>
    <t>722231073</t>
  </si>
  <si>
    <t>Ventil zpětný mosazný G 3/4 PN 10 do 110°C se dvěma závity</t>
  </si>
  <si>
    <t>486</t>
  </si>
  <si>
    <t>2+3</t>
  </si>
  <si>
    <t>235</t>
  </si>
  <si>
    <t>722231222</t>
  </si>
  <si>
    <t>Ventil pojistný mosazný G 3/4 PN 6 do 100°C k bojleru s vnitřním x vnějším závitem</t>
  </si>
  <si>
    <t>488</t>
  </si>
  <si>
    <t>722232171</t>
  </si>
  <si>
    <t>Kohout kulový rohový G 1/2 PN 42 do 185°C plnoprůtokový s vnějším a vnitřním závitem</t>
  </si>
  <si>
    <t>490</t>
  </si>
  <si>
    <t>237</t>
  </si>
  <si>
    <t>722232172</t>
  </si>
  <si>
    <t>Kohout kulový rohový G 3/4 PN 42 do 185°C plnoprůtokový s vnějším a vnitřním závitem</t>
  </si>
  <si>
    <t>492</t>
  </si>
  <si>
    <t>722234264</t>
  </si>
  <si>
    <t>Filtr mosazný G 3/4 PN 20 do 80°C s 2x vnitřním závitem</t>
  </si>
  <si>
    <t>494</t>
  </si>
  <si>
    <t>239</t>
  </si>
  <si>
    <t>722263253</t>
  </si>
  <si>
    <t>Vodoměr závitový vícevtokový mokroběžný do 100°C G 1 x 260 mm Qn 3,5 m3/h vertikální</t>
  </si>
  <si>
    <t>496</t>
  </si>
  <si>
    <t>722263255</t>
  </si>
  <si>
    <t>Vodoměr závitový vícevtokový mokroběžný do 100°C G 6/4 x 300 mm Qn 10 m3/h vertikální</t>
  </si>
  <si>
    <t>498</t>
  </si>
  <si>
    <t>241</t>
  </si>
  <si>
    <t>722290226</t>
  </si>
  <si>
    <t>Zkouška těsnosti vodovodního potrubí závitového do DN 50</t>
  </si>
  <si>
    <t>500</t>
  </si>
  <si>
    <t>4,00+41,00+58,00+4,00</t>
  </si>
  <si>
    <t>722290234</t>
  </si>
  <si>
    <t>Proplach a dezinfekce vodovodního potrubí do DN 80</t>
  </si>
  <si>
    <t>502</t>
  </si>
  <si>
    <t>243</t>
  </si>
  <si>
    <t>998722101</t>
  </si>
  <si>
    <t>Přesun hmot tonážní pro vnitřní vodovod v objektech v do 6 m</t>
  </si>
  <si>
    <t>1838851275</t>
  </si>
  <si>
    <t>723</t>
  </si>
  <si>
    <t>Zdravotechnika - vnitřní plynovod</t>
  </si>
  <si>
    <t>244</t>
  </si>
  <si>
    <t>723111204</t>
  </si>
  <si>
    <t>Potrubí ocelové závitové černé bezešvé svařované běžné DN 25</t>
  </si>
  <si>
    <t>506</t>
  </si>
  <si>
    <t>245</t>
  </si>
  <si>
    <t>723150367</t>
  </si>
  <si>
    <t>Chránička D 57x2,9 mm</t>
  </si>
  <si>
    <t>508</t>
  </si>
  <si>
    <t>246</t>
  </si>
  <si>
    <t>723160207</t>
  </si>
  <si>
    <t>Přípojka k plynoměru spojované na závit bez ochozu G 2</t>
  </si>
  <si>
    <t>510</t>
  </si>
  <si>
    <t>247</t>
  </si>
  <si>
    <t>723160337</t>
  </si>
  <si>
    <t>Rozpěrka přípojek plynoměru G 2</t>
  </si>
  <si>
    <t>512</t>
  </si>
  <si>
    <t>248</t>
  </si>
  <si>
    <t>723170114</t>
  </si>
  <si>
    <t>Potrubí plynové plastové Pe 100, PN 0,4 MPa, D 32 x 3,0 mm spojované elektrotvarovkami</t>
  </si>
  <si>
    <t>514</t>
  </si>
  <si>
    <t>249</t>
  </si>
  <si>
    <t>723190253</t>
  </si>
  <si>
    <t>Výpustky plynovodní vedení a upevnění DN 25</t>
  </si>
  <si>
    <t>516</t>
  </si>
  <si>
    <t>250</t>
  </si>
  <si>
    <t>723190907</t>
  </si>
  <si>
    <t>Odvzdušnění nebo napuštění plynovodního potrubí</t>
  </si>
  <si>
    <t>518</t>
  </si>
  <si>
    <t>251</t>
  </si>
  <si>
    <t>723190909</t>
  </si>
  <si>
    <t>Zkouška těsnosti potrubí plynovodního</t>
  </si>
  <si>
    <t>520</t>
  </si>
  <si>
    <t>252</t>
  </si>
  <si>
    <t>723231164</t>
  </si>
  <si>
    <t>Kohout kulový přímý G 1 PN 42 do 185°C plnoprůtokový vnitřní závit těžká řada</t>
  </si>
  <si>
    <t>522</t>
  </si>
  <si>
    <t>253</t>
  </si>
  <si>
    <t>723234311</t>
  </si>
  <si>
    <t>Regulátor tlaku plynu středotlaký jednostupňový výkon do 6 m3/hod pro zemní plyn</t>
  </si>
  <si>
    <t>524</t>
  </si>
  <si>
    <t>254</t>
  </si>
  <si>
    <t>7232343111</t>
  </si>
  <si>
    <t>Revize plynovodu</t>
  </si>
  <si>
    <t>526</t>
  </si>
  <si>
    <t>255</t>
  </si>
  <si>
    <t>998723101</t>
  </si>
  <si>
    <t>Přesun hmot tonážní pro vnitřní plynovod v objektech v do 6 m</t>
  </si>
  <si>
    <t>1400970982</t>
  </si>
  <si>
    <t>725</t>
  </si>
  <si>
    <t>Zdravotechnika - zařizovací předměty</t>
  </si>
  <si>
    <t>256</t>
  </si>
  <si>
    <t>725110811</t>
  </si>
  <si>
    <t>Demontáž klozetů splachovací s nádrží</t>
  </si>
  <si>
    <t>530</t>
  </si>
  <si>
    <t>257</t>
  </si>
  <si>
    <t>725112022</t>
  </si>
  <si>
    <t>Klozet keramický závěsný na nosné stěny s hlubokým splachováním odpad vodorovný</t>
  </si>
  <si>
    <t>532</t>
  </si>
  <si>
    <t>258</t>
  </si>
  <si>
    <t>725112313</t>
  </si>
  <si>
    <t>Klozet nerezový s hlubokým splachováním závěsný s montážní deskou</t>
  </si>
  <si>
    <t>534</t>
  </si>
  <si>
    <t>259</t>
  </si>
  <si>
    <t>725119102</t>
  </si>
  <si>
    <t>Montáž splachovače nádržkového plastového nízkopoloženého</t>
  </si>
  <si>
    <t>536</t>
  </si>
  <si>
    <t>260</t>
  </si>
  <si>
    <t>55145632</t>
  </si>
  <si>
    <t>splachovač WC automatický tlakový</t>
  </si>
  <si>
    <t>538</t>
  </si>
  <si>
    <t>261</t>
  </si>
  <si>
    <t>725121603</t>
  </si>
  <si>
    <t>Pisoárový záchodek nerezový se senzorovým splachováním</t>
  </si>
  <si>
    <t>540</t>
  </si>
  <si>
    <t>262</t>
  </si>
  <si>
    <t>725210821</t>
  </si>
  <si>
    <t>Demontáž umyvadel bez výtokových armatur</t>
  </si>
  <si>
    <t>542</t>
  </si>
  <si>
    <t>263</t>
  </si>
  <si>
    <t>725211616</t>
  </si>
  <si>
    <t>Umyvadlo keramické bílé šířky 550 mm s krytem na sifon připevněné na stěnu šrouby</t>
  </si>
  <si>
    <t>544</t>
  </si>
  <si>
    <t>264</t>
  </si>
  <si>
    <t>725211618</t>
  </si>
  <si>
    <t>Umyvadlo keramické bílé šířky 650 mm s krytem na sifon připevněné na stěnu šrouby</t>
  </si>
  <si>
    <t>546</t>
  </si>
  <si>
    <t>265</t>
  </si>
  <si>
    <t>725214161</t>
  </si>
  <si>
    <t>Umyvadlo nerezové automatické o rozměrech 520x320 mm s výtokovým ramínkem a termostatickým ventilem pro přívod studené a teplé vody připevněné na stěnu</t>
  </si>
  <si>
    <t>548</t>
  </si>
  <si>
    <t>266</t>
  </si>
  <si>
    <t>725291641</t>
  </si>
  <si>
    <t>Doplňky zařízení koupelen a záchodů nerezové madlo 750 x 450 mm</t>
  </si>
  <si>
    <t>550</t>
  </si>
  <si>
    <t>267</t>
  </si>
  <si>
    <t>725331111</t>
  </si>
  <si>
    <t>Výlevka bez výtokových armatur keramická se sklopnou plastovou mřížkou 500 mm</t>
  </si>
  <si>
    <t>552</t>
  </si>
  <si>
    <t>268</t>
  </si>
  <si>
    <t>725530823</t>
  </si>
  <si>
    <t>Demontáž ohřívač elektrický tlakový do 200 litrů</t>
  </si>
  <si>
    <t>554</t>
  </si>
  <si>
    <t>269</t>
  </si>
  <si>
    <t>725531101</t>
  </si>
  <si>
    <t>Elektrický ohřívač zásobníkový přepadový beztlakový 5 l / 2 kW</t>
  </si>
  <si>
    <t>556</t>
  </si>
  <si>
    <t>270</t>
  </si>
  <si>
    <t>725532111</t>
  </si>
  <si>
    <t>Elektrický ohřívač zásobníkový akumulační závěsný svislý 30 l / 2 kW</t>
  </si>
  <si>
    <t>558</t>
  </si>
  <si>
    <t>271</t>
  </si>
  <si>
    <t>725535222</t>
  </si>
  <si>
    <t>Ventil pojistný bezpečnostní souprava s redukčním ventilem a výlevkou</t>
  </si>
  <si>
    <t>560</t>
  </si>
  <si>
    <t>725821325</t>
  </si>
  <si>
    <t>Baterie dřezová stojánková páková s otáčivým kulatým ústím a délkou ramínka 220 mm</t>
  </si>
  <si>
    <t>562</t>
  </si>
  <si>
    <t>273</t>
  </si>
  <si>
    <t>725822613</t>
  </si>
  <si>
    <t>Baterie umyvadlová stojánková páková s výpustí</t>
  </si>
  <si>
    <t>564</t>
  </si>
  <si>
    <t>725822641</t>
  </si>
  <si>
    <t>Baterie umyvadlová automatická senzorová s přívodem jedné vody</t>
  </si>
  <si>
    <t>566</t>
  </si>
  <si>
    <t>275</t>
  </si>
  <si>
    <t>725861102.HLE</t>
  </si>
  <si>
    <t>Zápachová uzávěrka HL132/40 pro umyvadla DN 40</t>
  </si>
  <si>
    <t>568</t>
  </si>
  <si>
    <t>725861311</t>
  </si>
  <si>
    <t>Zápachová uzávěrka pro umyvadla DN 40 s přípojkou pro pračku nebo myčku</t>
  </si>
  <si>
    <t>570</t>
  </si>
  <si>
    <t>277</t>
  </si>
  <si>
    <t>725861312</t>
  </si>
  <si>
    <t>Zápachová uzávěrka pro umyvadlo DN 40 podomítková</t>
  </si>
  <si>
    <t>572</t>
  </si>
  <si>
    <t>725900952</t>
  </si>
  <si>
    <t>Přišroubování doplňků koupelen</t>
  </si>
  <si>
    <t>-145093319</t>
  </si>
  <si>
    <t>279</t>
  </si>
  <si>
    <t>286619289</t>
  </si>
  <si>
    <t>koš odpadkový kovový kotvený, nerezový, matný obsah 20L běžný</t>
  </si>
  <si>
    <t>-695759832</t>
  </si>
  <si>
    <t>286619382</t>
  </si>
  <si>
    <t>držák na toaletní papír nerez, povrchová úprava matná pro role pr. 290x100m</t>
  </si>
  <si>
    <t>281</t>
  </si>
  <si>
    <t>286619383</t>
  </si>
  <si>
    <t>sáčky na HV povrch ,matný, montáž na stěnu</t>
  </si>
  <si>
    <t>286619384</t>
  </si>
  <si>
    <t>zásobník na hygienické papírové podložky na toaletu, montáž na stěnum nerez uzamykatelný</t>
  </si>
  <si>
    <t>283</t>
  </si>
  <si>
    <t>286619385</t>
  </si>
  <si>
    <t>držák na klozet kartáč, závěsný, nerez, požadavek na snadnou údržbu odkládací plochy</t>
  </si>
  <si>
    <t>286619386</t>
  </si>
  <si>
    <t>zásobník na D+E běžný/antivandal, nerezový, matný, uzamykatelný k montáži pod omítku, pro 600 utěrek</t>
  </si>
  <si>
    <t>285</t>
  </si>
  <si>
    <t>286619387</t>
  </si>
  <si>
    <t>dávkovač mýdla běžný/antivandal, nerezový, matný</t>
  </si>
  <si>
    <t>286619388</t>
  </si>
  <si>
    <t>dvojháček běžný/antivandal, nerezový, matný</t>
  </si>
  <si>
    <t>287</t>
  </si>
  <si>
    <t>286619389</t>
  </si>
  <si>
    <t>okdládací polička nerez, v blízkosti umyvadla ve výšce 850mm</t>
  </si>
  <si>
    <t>286619390</t>
  </si>
  <si>
    <t>přebalovací pult, závěsný, horizontální, sklopný, plast</t>
  </si>
  <si>
    <t>289</t>
  </si>
  <si>
    <t>286619393</t>
  </si>
  <si>
    <t>koš na papírové utěrky bílý, v blízkosti umyvadla objem 20l</t>
  </si>
  <si>
    <t>998725101</t>
  </si>
  <si>
    <t>Přesun hmot tonážní pro zařizovací předměty v objektech v do 6 m</t>
  </si>
  <si>
    <t>-1459479125</t>
  </si>
  <si>
    <t>726</t>
  </si>
  <si>
    <t>Zdravotechnika - předstěnové instalace</t>
  </si>
  <si>
    <t>291</t>
  </si>
  <si>
    <t>726111031</t>
  </si>
  <si>
    <t>Instalační předstěna - klozet s ovládáním zepředu v 1080 mm závěsný do masivní zděné kce</t>
  </si>
  <si>
    <t>576</t>
  </si>
  <si>
    <t>998726111</t>
  </si>
  <si>
    <t>Přesun hmot tonážní pro instalační prefabrikáty v objektech v do 6 m</t>
  </si>
  <si>
    <t>1026361579</t>
  </si>
  <si>
    <t>727</t>
  </si>
  <si>
    <t>Zdravotechnika - požární ochrana</t>
  </si>
  <si>
    <t>293</t>
  </si>
  <si>
    <t>727121103</t>
  </si>
  <si>
    <t>Protipožární manžeta D 50 mm z jedné strany dělící konstrukce požární odolnost EI 90</t>
  </si>
  <si>
    <t>580</t>
  </si>
  <si>
    <t>731</t>
  </si>
  <si>
    <t>Ústřední vytápění - kotelny</t>
  </si>
  <si>
    <t>731200825</t>
  </si>
  <si>
    <t>Demontáž kotle ocelového na plynná nebo kapalná paliva výkon do 40 kW</t>
  </si>
  <si>
    <t>582</t>
  </si>
  <si>
    <t>295</t>
  </si>
  <si>
    <t>731244303</t>
  </si>
  <si>
    <t>Kotel ocelový závěsný na plyn kondenzační o výkonu 8,0-28,0 kW s integrovaným zásobníkem</t>
  </si>
  <si>
    <t>584</t>
  </si>
  <si>
    <t>731810332</t>
  </si>
  <si>
    <t>Nucený odtah spalin soustředným potrubím pro kondenzační kotel svislý 80/125 mm přes šikmou střechu</t>
  </si>
  <si>
    <t>586</t>
  </si>
  <si>
    <t>297</t>
  </si>
  <si>
    <t>731810342</t>
  </si>
  <si>
    <t>Prodloužení soustředného potrubí pro kondenzační kotel průměru 80/125 mm</t>
  </si>
  <si>
    <t>588</t>
  </si>
  <si>
    <t>7318103421</t>
  </si>
  <si>
    <t>Úprava komína, frézování cca 4m</t>
  </si>
  <si>
    <t>590</t>
  </si>
  <si>
    <t>299</t>
  </si>
  <si>
    <t>998731101</t>
  </si>
  <si>
    <t>Přesun hmot tonážní pro kotelny v objektech v do 6 m</t>
  </si>
  <si>
    <t>1112290204</t>
  </si>
  <si>
    <t>733</t>
  </si>
  <si>
    <t>Ústřední vytápění - rozvodné potrubí</t>
  </si>
  <si>
    <t>733110806</t>
  </si>
  <si>
    <t>Demontáž potrubí ocelového závitového do DN 32</t>
  </si>
  <si>
    <t>594</t>
  </si>
  <si>
    <t>(4,90+4,00+2,20+5,86+5,60+2,00+5,00+12,00+3,37+1,00+8,57+3,50)*2</t>
  </si>
  <si>
    <t>301</t>
  </si>
  <si>
    <t>733222102</t>
  </si>
  <si>
    <t>Potrubí měděné polotvrdé spojované měkkým pájením D 15x1</t>
  </si>
  <si>
    <t>596</t>
  </si>
  <si>
    <t>733222103</t>
  </si>
  <si>
    <t>Potrubí měděné polotvrdé spojované měkkým pájením D 18x1</t>
  </si>
  <si>
    <t>598</t>
  </si>
  <si>
    <t>303</t>
  </si>
  <si>
    <t>733222104</t>
  </si>
  <si>
    <t>Potrubí měděné polotvrdé spojované měkkým pájením D 22x1</t>
  </si>
  <si>
    <t>600</t>
  </si>
  <si>
    <t>733291101</t>
  </si>
  <si>
    <t>Zkouška těsnosti potrubí měděné do D 35x1,5</t>
  </si>
  <si>
    <t>602</t>
  </si>
  <si>
    <t>305</t>
  </si>
  <si>
    <t>998733101</t>
  </si>
  <si>
    <t>Přesun hmot tonážní pro rozvody potrubí v objektech v do 6 m</t>
  </si>
  <si>
    <t>-938219369</t>
  </si>
  <si>
    <t>734</t>
  </si>
  <si>
    <t>Ústřední vytápění - armatury</t>
  </si>
  <si>
    <t>734211119</t>
  </si>
  <si>
    <t>Ventil závitový odvzdušňovací G 3/8 PN 14 do 120°C automatický</t>
  </si>
  <si>
    <t>606</t>
  </si>
  <si>
    <t>307</t>
  </si>
  <si>
    <t>734221682</t>
  </si>
  <si>
    <t>Termostatická hlavice kapalinová PN 10 do 110°C otopných těles VK</t>
  </si>
  <si>
    <t>608</t>
  </si>
  <si>
    <t>734261233</t>
  </si>
  <si>
    <t>Šroubení topenářské přímé G 1/2 PN 16 do 120°C</t>
  </si>
  <si>
    <t>610</t>
  </si>
  <si>
    <t>309</t>
  </si>
  <si>
    <t>734261413</t>
  </si>
  <si>
    <t>Šroubení regulační radiátorové rohové G 3/4 bez vypouštění</t>
  </si>
  <si>
    <t>612</t>
  </si>
  <si>
    <t>734291123</t>
  </si>
  <si>
    <t>Kohout plnící a vypouštěcí G 1/2 PN 10 do 90°C závitový</t>
  </si>
  <si>
    <t>614</t>
  </si>
  <si>
    <t>311</t>
  </si>
  <si>
    <t>734291242</t>
  </si>
  <si>
    <t>Filtr závitový přímý G 1/2 PN 16 do 130°C s vnitřními závity</t>
  </si>
  <si>
    <t>616</t>
  </si>
  <si>
    <t>734292714</t>
  </si>
  <si>
    <t>Kohout kulový přímý G 3/4 PN 42 do 185°C vnitřní závit</t>
  </si>
  <si>
    <t>618</t>
  </si>
  <si>
    <t>313</t>
  </si>
  <si>
    <t>734411101</t>
  </si>
  <si>
    <t>Teploměr technický s pevným stonkem a jímkou zadní připojení průměr 63 mm délky 50 mm</t>
  </si>
  <si>
    <t>620</t>
  </si>
  <si>
    <t>7344211121</t>
  </si>
  <si>
    <t>Tlakoměr deformační 0-10 MPa č. 53312, D 100</t>
  </si>
  <si>
    <t>622</t>
  </si>
  <si>
    <t>315</t>
  </si>
  <si>
    <t>7344411111</t>
  </si>
  <si>
    <t>Regulátor ekvitermní pro plynový kotel včetně čidel, prokabelování, prostorového termostatu s ovládáním</t>
  </si>
  <si>
    <t>624</t>
  </si>
  <si>
    <t>998734101</t>
  </si>
  <si>
    <t>Přesun hmot tonážní pro armatury v objektech v do 6 m</t>
  </si>
  <si>
    <t>-872253528</t>
  </si>
  <si>
    <t>735</t>
  </si>
  <si>
    <t>Ústřední vytápění - otopná tělesa</t>
  </si>
  <si>
    <t>317</t>
  </si>
  <si>
    <t>735151821</t>
  </si>
  <si>
    <t>Demontáž otopného tělesa panelového dvouřadého délka do 1500 mm</t>
  </si>
  <si>
    <t>628</t>
  </si>
  <si>
    <t>735152471</t>
  </si>
  <si>
    <t>Otopné těleso panelové VK dvoudeskové 1 přídavná přestupní plocha výška/délka 600/400mm výkon 515 W</t>
  </si>
  <si>
    <t>630</t>
  </si>
  <si>
    <t>319</t>
  </si>
  <si>
    <t>735152577</t>
  </si>
  <si>
    <t>Otopné těleso panelové VK dvoudeskové 2 přídavné přestupní plochy výška/délka 600/1000mm výkon 1679W</t>
  </si>
  <si>
    <t>632</t>
  </si>
  <si>
    <t>735152681</t>
  </si>
  <si>
    <t>Otopné těleso panelové VK třídeskové 3 přídavné přestupní plochy výška/délka 600/1600mm výkon 3850 W</t>
  </si>
  <si>
    <t>634</t>
  </si>
  <si>
    <t>321</t>
  </si>
  <si>
    <t>735152682</t>
  </si>
  <si>
    <t>Otopné těleso panelové VK třídeskové 3 přídavné přestupní plochy výška/délka 600/1800mm výkon 4331 W</t>
  </si>
  <si>
    <t>636</t>
  </si>
  <si>
    <t>735152695</t>
  </si>
  <si>
    <t>Otopné těleso panelové VK třídeskové 3 přídavné přestupní plochy výška/délka 900/800 mm výkon 2662 W</t>
  </si>
  <si>
    <t>638</t>
  </si>
  <si>
    <t>323</t>
  </si>
  <si>
    <t>735191910</t>
  </si>
  <si>
    <t>Napuštění vody do otopných těles</t>
  </si>
  <si>
    <t>640</t>
  </si>
  <si>
    <t>735191911</t>
  </si>
  <si>
    <t>Topná zkouška</t>
  </si>
  <si>
    <t>642</t>
  </si>
  <si>
    <t>325</t>
  </si>
  <si>
    <t>735411123</t>
  </si>
  <si>
    <t>Konvektor nástěnný výšky 600 mm hloubky 60 mm délky 800 mm výkon 582 W</t>
  </si>
  <si>
    <t>644</t>
  </si>
  <si>
    <t>735411126</t>
  </si>
  <si>
    <t>Konvektor nástěnný výšky 600 mm hloubky 60 mm délky 1400 mm výkon 1018 W</t>
  </si>
  <si>
    <t>646</t>
  </si>
  <si>
    <t>327</t>
  </si>
  <si>
    <t>735411135</t>
  </si>
  <si>
    <t>Konvektor nástěnný výšky 600 mm hloubky 120 mm délky 1200 mm výkon 1558 W</t>
  </si>
  <si>
    <t>648</t>
  </si>
  <si>
    <t>735411139</t>
  </si>
  <si>
    <t>Konvektor nástěnný výšky 600 mm hloubky 120 mm délky 2000 mm výkon 2598 W</t>
  </si>
  <si>
    <t>650</t>
  </si>
  <si>
    <t>329</t>
  </si>
  <si>
    <t>998735101</t>
  </si>
  <si>
    <t>Přesun hmot tonážní pro otopná tělesa v objektech v do 6 m</t>
  </si>
  <si>
    <t>1064399951</t>
  </si>
  <si>
    <t>741</t>
  </si>
  <si>
    <t>Elektroinstalace - silnoproud</t>
  </si>
  <si>
    <t>741110041</t>
  </si>
  <si>
    <t>Montáž trubka plastová ohebná D přes 11 do 23 mm uložená pevně</t>
  </si>
  <si>
    <t>654</t>
  </si>
  <si>
    <t>331</t>
  </si>
  <si>
    <t>34571091</t>
  </si>
  <si>
    <t>trubka elektroinstalační tuhá z PVC D 13,7/16mm</t>
  </si>
  <si>
    <t>656</t>
  </si>
  <si>
    <t>9*1,05 "Přepočtené koeficientem množství</t>
  </si>
  <si>
    <t>741110043</t>
  </si>
  <si>
    <t>Montáž trubka plastová ohebná D přes 35 mm uložená pevně</t>
  </si>
  <si>
    <t>658</t>
  </si>
  <si>
    <t>333</t>
  </si>
  <si>
    <t>34571364</t>
  </si>
  <si>
    <t>trubka elektroinstalační HDPE tuhá dvouplášťová korugovaná D 75/90mm</t>
  </si>
  <si>
    <t>660</t>
  </si>
  <si>
    <t>28*1,05 "Přepočtené koeficientem množství</t>
  </si>
  <si>
    <t>741110511</t>
  </si>
  <si>
    <t>Montáž lišta a kanálek vkládací šířky do 60 mm s víčkem</t>
  </si>
  <si>
    <t>662</t>
  </si>
  <si>
    <t>335</t>
  </si>
  <si>
    <t>34571011</t>
  </si>
  <si>
    <t>lišta elektroinstalační vkládací 24x22</t>
  </si>
  <si>
    <t>664</t>
  </si>
  <si>
    <t>30*1,05 "Přepočtené koeficientem množství</t>
  </si>
  <si>
    <t>741111001</t>
  </si>
  <si>
    <t>Montáž podlahových kanálů</t>
  </si>
  <si>
    <t>666</t>
  </si>
  <si>
    <t>5,65+3,68</t>
  </si>
  <si>
    <t>337</t>
  </si>
  <si>
    <t>59213003</t>
  </si>
  <si>
    <t>žlab kabelový betonový 50x33/20x22cm</t>
  </si>
  <si>
    <t>668</t>
  </si>
  <si>
    <t>59213006</t>
  </si>
  <si>
    <t>deska krycí betonová 50x31/21x5,5cm</t>
  </si>
  <si>
    <t>670</t>
  </si>
  <si>
    <t>339</t>
  </si>
  <si>
    <t>741111002</t>
  </si>
  <si>
    <t>Montáž podlahových kanálů - krabice s vývody</t>
  </si>
  <si>
    <t>672</t>
  </si>
  <si>
    <t>552817961</t>
  </si>
  <si>
    <t>pozink šachta tl. 3mm 600x450x850 mm</t>
  </si>
  <si>
    <t>674</t>
  </si>
  <si>
    <t>341</t>
  </si>
  <si>
    <t>741112001</t>
  </si>
  <si>
    <t>Montáž krabice zapuštěná plastová kruhová</t>
  </si>
  <si>
    <t>676</t>
  </si>
  <si>
    <t>34571519</t>
  </si>
  <si>
    <t>krabice univerzální odbočná z PH s víčkem, D 73,5mmx43mm</t>
  </si>
  <si>
    <t>678</t>
  </si>
  <si>
    <t>343</t>
  </si>
  <si>
    <t>741112061</t>
  </si>
  <si>
    <t>Montáž krabice přístrojová zapuštěná plastová kruhová</t>
  </si>
  <si>
    <t>680</t>
  </si>
  <si>
    <t>34571512</t>
  </si>
  <si>
    <t>krabice přístrojová instalační 500V, 71x71x42mm</t>
  </si>
  <si>
    <t>682</t>
  </si>
  <si>
    <t>345</t>
  </si>
  <si>
    <t>741112101</t>
  </si>
  <si>
    <t>Montáž rozvodka zapuštěná plastová kruhová</t>
  </si>
  <si>
    <t>684</t>
  </si>
  <si>
    <t>16+10+1</t>
  </si>
  <si>
    <t>34571524</t>
  </si>
  <si>
    <t>krabice přístrojová odbočná s víčkem z PH, 132x132mm, hloubka 72mm</t>
  </si>
  <si>
    <t>686</t>
  </si>
  <si>
    <t>347</t>
  </si>
  <si>
    <t>34571523</t>
  </si>
  <si>
    <t>krabice přístrojová odbočná s víčkem z PH, D 103mmx50mm</t>
  </si>
  <si>
    <t>688</t>
  </si>
  <si>
    <t>34571521</t>
  </si>
  <si>
    <t>krabice univerzální rozvodná z PH s víčkem a svorkovnicí krabicovou šroubovací s vodiči 12x4mm2 D 73,5mmx43mm</t>
  </si>
  <si>
    <t>690</t>
  </si>
  <si>
    <t>349</t>
  </si>
  <si>
    <t>741120003</t>
  </si>
  <si>
    <t>Montáž vodič Cu izolovaný plný a laněný žíla 10-16 mm2 pod omítku (CY)</t>
  </si>
  <si>
    <t>692</t>
  </si>
  <si>
    <t>34142159</t>
  </si>
  <si>
    <t>vodič silový s Cu jádrem 16mm2</t>
  </si>
  <si>
    <t>694</t>
  </si>
  <si>
    <t>3*1,2 "Přepočtené koeficientem množství</t>
  </si>
  <si>
    <t>351</t>
  </si>
  <si>
    <t>741120101</t>
  </si>
  <si>
    <t>Montáž vodič Cu izolovaný plný a laněný s PVC pláštěm žíla 0,15-16 mm2 zatažený (CY, CHAH-R(V))</t>
  </si>
  <si>
    <t>696</t>
  </si>
  <si>
    <t>34140824</t>
  </si>
  <si>
    <t>vodič silový s Cu jádrem 2,50mm2</t>
  </si>
  <si>
    <t>698</t>
  </si>
  <si>
    <t>60*1,2 "Přepočtené koeficientem množství</t>
  </si>
  <si>
    <t>353</t>
  </si>
  <si>
    <t>741122015</t>
  </si>
  <si>
    <t>Montáž kabel Cu bez ukončení uložený pod omítku plný kulatý 3x1,5 mm2 (CYKY)</t>
  </si>
  <si>
    <t>700</t>
  </si>
  <si>
    <t>34111030</t>
  </si>
  <si>
    <t>kabel silový s Cu jádrem 1kV 3x1,5mm2</t>
  </si>
  <si>
    <t>702</t>
  </si>
  <si>
    <t>410*1,2 "Přepočtené koeficientem množství</t>
  </si>
  <si>
    <t>355</t>
  </si>
  <si>
    <t>741122016</t>
  </si>
  <si>
    <t>Montáž kabel Cu bez ukončení uložený pod omítku plný kulatý 3x2,5 až 6 mm2 (CYKY)</t>
  </si>
  <si>
    <t>704</t>
  </si>
  <si>
    <t>34111036</t>
  </si>
  <si>
    <t>kabel silový s Cu jádrem 1kV 3x2,5mm2</t>
  </si>
  <si>
    <t>706</t>
  </si>
  <si>
    <t>590*1,2 "Přepočtené koeficientem množství</t>
  </si>
  <si>
    <t>357</t>
  </si>
  <si>
    <t>741122024</t>
  </si>
  <si>
    <t>Montáž kabel Cu bez ukončení uložený pod omítku plný kulatý 4x10 mm2 (CYKY)</t>
  </si>
  <si>
    <t>708</t>
  </si>
  <si>
    <t>34111076</t>
  </si>
  <si>
    <t>kabel silový s Cu jádrem 1kV 4x10mm2</t>
  </si>
  <si>
    <t>710</t>
  </si>
  <si>
    <t>55*1,2 "Přepočtené koeficientem množství</t>
  </si>
  <si>
    <t>359</t>
  </si>
  <si>
    <t>741122025</t>
  </si>
  <si>
    <t>Montáž kabel Cu bez ukončení uložený pod omítku plný kulatý 4x16 až 25 mm2 (CYKY)</t>
  </si>
  <si>
    <t>34111610</t>
  </si>
  <si>
    <t>kabel silový s Cu jádrem 1kV 4x25mm2</t>
  </si>
  <si>
    <t>714</t>
  </si>
  <si>
    <t>14*1,2 "Přepočtené koeficientem množství</t>
  </si>
  <si>
    <t>361</t>
  </si>
  <si>
    <t>741124733</t>
  </si>
  <si>
    <t>Montáž kabel Cu stíněný ovládací žíly 2 až 19x1 mm2 uložený pevně (JYTY)</t>
  </si>
  <si>
    <t>716</t>
  </si>
  <si>
    <t>30,00+120,00</t>
  </si>
  <si>
    <t>1257376001</t>
  </si>
  <si>
    <t>KABEL JYTY-J 4x1, KRUH 20M</t>
  </si>
  <si>
    <t>718</t>
  </si>
  <si>
    <t>30*1,2 "Přepočtené koeficientem množství</t>
  </si>
  <si>
    <t>363</t>
  </si>
  <si>
    <t>8500057041</t>
  </si>
  <si>
    <t>Kabel JYTY-O 2x1 (100m/bal)</t>
  </si>
  <si>
    <t>720</t>
  </si>
  <si>
    <t>120*1,2 "Přepočtené koeficientem množství</t>
  </si>
  <si>
    <t>741210201</t>
  </si>
  <si>
    <t>Montáž rozváděč skříňový nebo panelový dělitelný pole do 200 kg</t>
  </si>
  <si>
    <t>365</t>
  </si>
  <si>
    <t>1512350</t>
  </si>
  <si>
    <t>ROZVADEC DZ43-4607</t>
  </si>
  <si>
    <t>724</t>
  </si>
  <si>
    <t>741211813</t>
  </si>
  <si>
    <t>Demontáž rozvodnic kovových pod omítkou s krytím do IPx4 plochou do 0,8 m2</t>
  </si>
  <si>
    <t>367</t>
  </si>
  <si>
    <t>741310211</t>
  </si>
  <si>
    <t>Montáž ovladač (polo)zapuštěný šroubové připojení 0/1-tlačítkový vypínací</t>
  </si>
  <si>
    <t>728</t>
  </si>
  <si>
    <t>34535512</t>
  </si>
  <si>
    <t>spínač jednopólový 10A bílý</t>
  </si>
  <si>
    <t>730</t>
  </si>
  <si>
    <t>369</t>
  </si>
  <si>
    <t>741310231</t>
  </si>
  <si>
    <t>Montáž přepínač (polo)zapuštěný šroubové připojení 5-seriový</t>
  </si>
  <si>
    <t>732</t>
  </si>
  <si>
    <t>34535573</t>
  </si>
  <si>
    <t>spínač řazení 5 10A bílý</t>
  </si>
  <si>
    <t>371</t>
  </si>
  <si>
    <t>741310233</t>
  </si>
  <si>
    <t>Montáž přepínač (polo)zapuštěný šroubové připojení 6-střídavý</t>
  </si>
  <si>
    <t>736</t>
  </si>
  <si>
    <t>34535553</t>
  </si>
  <si>
    <t>přepínač střídavý řazení 6 10A bílý</t>
  </si>
  <si>
    <t>738</t>
  </si>
  <si>
    <t>373</t>
  </si>
  <si>
    <t>741310403</t>
  </si>
  <si>
    <t>Montáž spínač tří/čtyřpólový nástěnný do 63 A prostředí normální</t>
  </si>
  <si>
    <t>740</t>
  </si>
  <si>
    <t>3+3</t>
  </si>
  <si>
    <t>1302377</t>
  </si>
  <si>
    <t>VYPINAC MSN-40-4</t>
  </si>
  <si>
    <t>742</t>
  </si>
  <si>
    <t>375</t>
  </si>
  <si>
    <t>741313041</t>
  </si>
  <si>
    <t>Montáž zásuvka (polo)zapuštěná šroubové připojení 2P+PE se zapojením vodičů</t>
  </si>
  <si>
    <t>744</t>
  </si>
  <si>
    <t>1+19</t>
  </si>
  <si>
    <t>34551844</t>
  </si>
  <si>
    <t>zásuvka pohyblivá 10A chráněná trojnásobná 5544-2009</t>
  </si>
  <si>
    <t>746</t>
  </si>
  <si>
    <t>377</t>
  </si>
  <si>
    <t>34555101</t>
  </si>
  <si>
    <t>zásuvka 1násobná 16A bílý</t>
  </si>
  <si>
    <t>748</t>
  </si>
  <si>
    <t>741320105</t>
  </si>
  <si>
    <t>Montáž jistič jednopólový nn do 25 A ve skříni</t>
  </si>
  <si>
    <t>750</t>
  </si>
  <si>
    <t>3+6+10+5+9+9</t>
  </si>
  <si>
    <t>379</t>
  </si>
  <si>
    <t>35822109</t>
  </si>
  <si>
    <t>jistič 1pólový-charakteristika B 10A</t>
  </si>
  <si>
    <t>752</t>
  </si>
  <si>
    <t>35822111</t>
  </si>
  <si>
    <t>jistič 1pólový-charakteristika B 16A</t>
  </si>
  <si>
    <t>754</t>
  </si>
  <si>
    <t>381</t>
  </si>
  <si>
    <t>1249462</t>
  </si>
  <si>
    <t>JISTIC LTN-4B-1 /OEZ:41635/</t>
  </si>
  <si>
    <t>756</t>
  </si>
  <si>
    <t>35822105</t>
  </si>
  <si>
    <t>jistič 1pólový-charakteristika B 2A</t>
  </si>
  <si>
    <t>758</t>
  </si>
  <si>
    <t>383</t>
  </si>
  <si>
    <t>35822107</t>
  </si>
  <si>
    <t>jistič 1pólový-charakteristika B 6A</t>
  </si>
  <si>
    <t>760</t>
  </si>
  <si>
    <t>741321033</t>
  </si>
  <si>
    <t>Montáž proudových chráničů čtyřpólových nn do 25 A ve skříni</t>
  </si>
  <si>
    <t>762</t>
  </si>
  <si>
    <t>385</t>
  </si>
  <si>
    <t>1190248</t>
  </si>
  <si>
    <t>PROUDOVY CHRANIC OLI-16B-1N-030A</t>
  </si>
  <si>
    <t>764</t>
  </si>
  <si>
    <t>741321043</t>
  </si>
  <si>
    <t>Montáž proudových chráničů čtyřpólových nn do 63 A ve skříni</t>
  </si>
  <si>
    <t>766</t>
  </si>
  <si>
    <t>387</t>
  </si>
  <si>
    <t>1658890</t>
  </si>
  <si>
    <t>PROUDOVY CHRANIC LFN-40-4-300F-G</t>
  </si>
  <si>
    <t>768</t>
  </si>
  <si>
    <t>1152692</t>
  </si>
  <si>
    <t>SVODIC PREPETI FLP-B+C MAXI V/4 (TN-S)</t>
  </si>
  <si>
    <t>770</t>
  </si>
  <si>
    <t>389</t>
  </si>
  <si>
    <t>741330001</t>
  </si>
  <si>
    <t>Montáž stykač stejnosměrný vestavný jednopólový do 40 A</t>
  </si>
  <si>
    <t>772</t>
  </si>
  <si>
    <t>3+1+1+3+3</t>
  </si>
  <si>
    <t>1172365</t>
  </si>
  <si>
    <t>STYKAC RSI-20-11-A230 20A</t>
  </si>
  <si>
    <t>774</t>
  </si>
  <si>
    <t>391</t>
  </si>
  <si>
    <t>1172369</t>
  </si>
  <si>
    <t>STYKAC RSI-20-20-A230 20A</t>
  </si>
  <si>
    <t>776</t>
  </si>
  <si>
    <t>1195024</t>
  </si>
  <si>
    <t>STYKAC RSI-40-40-A230 40A</t>
  </si>
  <si>
    <t>778</t>
  </si>
  <si>
    <t>393</t>
  </si>
  <si>
    <t>741330823</t>
  </si>
  <si>
    <t>Montáž relé-proudový zdroj</t>
  </si>
  <si>
    <t>780</t>
  </si>
  <si>
    <t>3+2</t>
  </si>
  <si>
    <t>1142530</t>
  </si>
  <si>
    <t>STABIL. ZDROJ SPINANY 220-240V AC/12V DC</t>
  </si>
  <si>
    <t>782</t>
  </si>
  <si>
    <t>395</t>
  </si>
  <si>
    <t>1146761</t>
  </si>
  <si>
    <t>EL. TRAFO TRETO LED 30W 230/12V</t>
  </si>
  <si>
    <t>784</t>
  </si>
  <si>
    <t>741331032</t>
  </si>
  <si>
    <t>Montáž elektroměru třífázového bez zapojení vodičů</t>
  </si>
  <si>
    <t>786</t>
  </si>
  <si>
    <t>397</t>
  </si>
  <si>
    <t>1579790</t>
  </si>
  <si>
    <t>ELEKTROMER 3 FAZOVY LCD DISPLAY LEM-20</t>
  </si>
  <si>
    <t>788</t>
  </si>
  <si>
    <t>741331051</t>
  </si>
  <si>
    <t>Montáž spínače časového bez zapojení vodičů</t>
  </si>
  <si>
    <t>790</t>
  </si>
  <si>
    <t>1+1</t>
  </si>
  <si>
    <t>399</t>
  </si>
  <si>
    <t>35889830</t>
  </si>
  <si>
    <t>hodiny spínací týdenní 1 kanál</t>
  </si>
  <si>
    <t>792</t>
  </si>
  <si>
    <t>400</t>
  </si>
  <si>
    <t>741370031</t>
  </si>
  <si>
    <t>Montáž svítidlo žárovkové bytové nástěnné přisazené 1 zdroj bez skla</t>
  </si>
  <si>
    <t>794</t>
  </si>
  <si>
    <t>401</t>
  </si>
  <si>
    <t>10.185.695</t>
  </si>
  <si>
    <t xml:space="preserve">Sví.nouz. TIGER  8W SE 1h IP42</t>
  </si>
  <si>
    <t>796</t>
  </si>
  <si>
    <t>741372012</t>
  </si>
  <si>
    <t>Montáž svítidlo LED bytové přisazené nástěnné reflektorové bez čidla</t>
  </si>
  <si>
    <t>798</t>
  </si>
  <si>
    <t>3+3+4</t>
  </si>
  <si>
    <t>403</t>
  </si>
  <si>
    <t>1421525</t>
  </si>
  <si>
    <t>SVITIDLO MODUS ESO3000RMKN4ND</t>
  </si>
  <si>
    <t>800</t>
  </si>
  <si>
    <t>1298915</t>
  </si>
  <si>
    <t>SVITIDLO BONA 300 LED 14W/4000K</t>
  </si>
  <si>
    <t>802</t>
  </si>
  <si>
    <t>405</t>
  </si>
  <si>
    <t>11.060.317</t>
  </si>
  <si>
    <t>Sví. LED SANDRA 12W/4000K hranaté IP20</t>
  </si>
  <si>
    <t>804</t>
  </si>
  <si>
    <t>1146852</t>
  </si>
  <si>
    <t>SOUMRAKOVY SPINAC SOU-3/230V IP65 /4056/</t>
  </si>
  <si>
    <t>806</t>
  </si>
  <si>
    <t>407</t>
  </si>
  <si>
    <t>1251050</t>
  </si>
  <si>
    <t>SNIMAC POHYBU STROPNI 3299-22102</t>
  </si>
  <si>
    <t>808</t>
  </si>
  <si>
    <t>741372883</t>
  </si>
  <si>
    <t>Demontáž svítidla průmyslového se standardní paticí zavěšeného do 0,36 m2 bez zachováním funkčnosti</t>
  </si>
  <si>
    <t>810</t>
  </si>
  <si>
    <t>"osvětlená cedule"</t>
  </si>
  <si>
    <t>409</t>
  </si>
  <si>
    <t>741374022</t>
  </si>
  <si>
    <t>Montáž svítidlo halogenové bodové stropní vestavné D přes 100 do 200 mm</t>
  </si>
  <si>
    <t>812</t>
  </si>
  <si>
    <t>18+8</t>
  </si>
  <si>
    <t>1507391</t>
  </si>
  <si>
    <t>SVITIDLO MODUS FIT3000A4KN600/ND</t>
  </si>
  <si>
    <t>814</t>
  </si>
  <si>
    <t>411</t>
  </si>
  <si>
    <t>1652330</t>
  </si>
  <si>
    <t>SVIT. LIRAN LED 12W KULATE 4000K WHITE</t>
  </si>
  <si>
    <t>816</t>
  </si>
  <si>
    <t>741410021</t>
  </si>
  <si>
    <t>Montáž vodič uzemňovací pásek průřezu do 120 mm2 v městské zástavbě v zemi</t>
  </si>
  <si>
    <t>818</t>
  </si>
  <si>
    <t>413</t>
  </si>
  <si>
    <t>35442062</t>
  </si>
  <si>
    <t>pás zemnící 30x4mm FeZn</t>
  </si>
  <si>
    <t>kg</t>
  </si>
  <si>
    <t>820</t>
  </si>
  <si>
    <t>96,00*0,95*1,05</t>
  </si>
  <si>
    <t>414</t>
  </si>
  <si>
    <t>741420001</t>
  </si>
  <si>
    <t>Montáž drát nebo lano hromosvodné svodové D do 10 mm s podpěrou</t>
  </si>
  <si>
    <t>822</t>
  </si>
  <si>
    <t>10,80*2+5,81+3,50*4</t>
  </si>
  <si>
    <t>110,00</t>
  </si>
  <si>
    <t>415</t>
  </si>
  <si>
    <t>35441077</t>
  </si>
  <si>
    <t>drát D 8mm AlMgSi</t>
  </si>
  <si>
    <t>824</t>
  </si>
  <si>
    <t>151,41*0,135*1,05</t>
  </si>
  <si>
    <t>741420002</t>
  </si>
  <si>
    <t>Montáž drát nebo lano hromosvodné svodové D přes 10mm s podpěrou</t>
  </si>
  <si>
    <t>826</t>
  </si>
  <si>
    <t>417</t>
  </si>
  <si>
    <t>35441073</t>
  </si>
  <si>
    <t>drát D 10mm FeZn</t>
  </si>
  <si>
    <t>828</t>
  </si>
  <si>
    <t>24,00*0,135*1,05</t>
  </si>
  <si>
    <t>35441415</t>
  </si>
  <si>
    <t>podpěra vedení FeZn do zdiva 150mm</t>
  </si>
  <si>
    <t>830</t>
  </si>
  <si>
    <t>419</t>
  </si>
  <si>
    <t>35441560</t>
  </si>
  <si>
    <t>podpěra vedení FeZn na plechové střechy 110mm</t>
  </si>
  <si>
    <t>832</t>
  </si>
  <si>
    <t>35441550</t>
  </si>
  <si>
    <t>podpěra vedení FeZn na lepenkovou krytinu a eternit 100mm</t>
  </si>
  <si>
    <t>834</t>
  </si>
  <si>
    <t>421</t>
  </si>
  <si>
    <t>741420022</t>
  </si>
  <si>
    <t>Montáž svorka hromosvodná se 3 šrouby</t>
  </si>
  <si>
    <t>836</t>
  </si>
  <si>
    <t>8+30+20+20+16+9+7</t>
  </si>
  <si>
    <t>35442035</t>
  </si>
  <si>
    <t>svorka uzemnění nerez zkušební, 62mm</t>
  </si>
  <si>
    <t>838</t>
  </si>
  <si>
    <t>423</t>
  </si>
  <si>
    <t>35442029</t>
  </si>
  <si>
    <t>svorka uzemnění nerez univerzální</t>
  </si>
  <si>
    <t>840</t>
  </si>
  <si>
    <t>424</t>
  </si>
  <si>
    <t>35442033</t>
  </si>
  <si>
    <t>svorka uzemnění nerez spojovací</t>
  </si>
  <si>
    <t>842</t>
  </si>
  <si>
    <t>425</t>
  </si>
  <si>
    <t>35441996</t>
  </si>
  <si>
    <t>svorka odbočovací a spojovací pro spojování kruhových a páskových vodičů, FeZn</t>
  </si>
  <si>
    <t>844</t>
  </si>
  <si>
    <t>20+16</t>
  </si>
  <si>
    <t>35441905</t>
  </si>
  <si>
    <t>svorka připojovací k připojení okapových žlabů</t>
  </si>
  <si>
    <t>846</t>
  </si>
  <si>
    <t>427</t>
  </si>
  <si>
    <t>35442004</t>
  </si>
  <si>
    <t>svorka na potrubí 4" - 115mm, FeZn</t>
  </si>
  <si>
    <t>848</t>
  </si>
  <si>
    <t>741420051</t>
  </si>
  <si>
    <t>Montáž vedení hromosvodné-úhelník nebo trubka s držáky do zdiva</t>
  </si>
  <si>
    <t>850</t>
  </si>
  <si>
    <t>429</t>
  </si>
  <si>
    <t>35441830</t>
  </si>
  <si>
    <t>úhelník ochranný na ochranu svodu - 1700mm, FeZn</t>
  </si>
  <si>
    <t>852</t>
  </si>
  <si>
    <t>35441836</t>
  </si>
  <si>
    <t>držák ochranného úhelníku do zdiva, FeZn</t>
  </si>
  <si>
    <t>854</t>
  </si>
  <si>
    <t>431</t>
  </si>
  <si>
    <t>741420083</t>
  </si>
  <si>
    <t>Montáž vedení hromosvodné-štítek k označení svodu</t>
  </si>
  <si>
    <t>856</t>
  </si>
  <si>
    <t>35442110</t>
  </si>
  <si>
    <t>štítek plastový - čísla svodů</t>
  </si>
  <si>
    <t>858</t>
  </si>
  <si>
    <t>433</t>
  </si>
  <si>
    <t>741421813</t>
  </si>
  <si>
    <t>Demontáž drátu nebo lana svodového vedení D přes 8 mm kolmý svod</t>
  </si>
  <si>
    <t>860</t>
  </si>
  <si>
    <t>3,50*3</t>
  </si>
  <si>
    <t>741421833</t>
  </si>
  <si>
    <t>Demontáž drátu nebo lana svodového vedení D přes 8 mm šikmá střecha</t>
  </si>
  <si>
    <t>862</t>
  </si>
  <si>
    <t>8,86+10,90</t>
  </si>
  <si>
    <t>435</t>
  </si>
  <si>
    <t>741430004</t>
  </si>
  <si>
    <t>Montáž tyč jímací délky do 3 m na střešní hřeben</t>
  </si>
  <si>
    <t>864</t>
  </si>
  <si>
    <t>35441065</t>
  </si>
  <si>
    <t>tyč jímací s rovným koncem 1500mm FeZn</t>
  </si>
  <si>
    <t>866</t>
  </si>
  <si>
    <t>437</t>
  </si>
  <si>
    <t>741810003</t>
  </si>
  <si>
    <t>Celková prohlídka elektrického rozvodu a zařízení do 1 milionu Kč</t>
  </si>
  <si>
    <t>868</t>
  </si>
  <si>
    <t>741811001</t>
  </si>
  <si>
    <t>Kontrola rozvaděč nn manipulační, ovládací nebo reléový</t>
  </si>
  <si>
    <t>-2114941539</t>
  </si>
  <si>
    <t>439</t>
  </si>
  <si>
    <t>741820001</t>
  </si>
  <si>
    <t>Měření zemních odporů zemniče</t>
  </si>
  <si>
    <t>870</t>
  </si>
  <si>
    <t>741820011</t>
  </si>
  <si>
    <t>Měření zemnící síť délky pásku do 100 m</t>
  </si>
  <si>
    <t>872</t>
  </si>
  <si>
    <t>441</t>
  </si>
  <si>
    <t>741910412</t>
  </si>
  <si>
    <t>Montáž žlab kovový šířky do 100 mm bez víka</t>
  </si>
  <si>
    <t>874</t>
  </si>
  <si>
    <t>741910414</t>
  </si>
  <si>
    <t>Montáž žlab kovový šířky do 250 mm bez víka</t>
  </si>
  <si>
    <t>876</t>
  </si>
  <si>
    <t>10,00+11,00</t>
  </si>
  <si>
    <t>443</t>
  </si>
  <si>
    <t>1383815</t>
  </si>
  <si>
    <t>DRATENY KABELOVY ZLAB DZ 35X100 BF /3M/</t>
  </si>
  <si>
    <t>878</t>
  </si>
  <si>
    <t>10*1,05 "Přepočtené koeficientem množství</t>
  </si>
  <si>
    <t>1383816</t>
  </si>
  <si>
    <t>DRATENY KABELOVY ZLAB DZ 35X150 BF /3M/</t>
  </si>
  <si>
    <t>880</t>
  </si>
  <si>
    <t>445</t>
  </si>
  <si>
    <t>1383817</t>
  </si>
  <si>
    <t>DRATENY KABELOVY ZLAB DZ 35X200 BF /3M/</t>
  </si>
  <si>
    <t>882</t>
  </si>
  <si>
    <t>11*1,05 "Přepočtené koeficientem množství</t>
  </si>
  <si>
    <t>998741101</t>
  </si>
  <si>
    <t>Přesun hmot tonážní pro silnoproud v objektech v do 6 m</t>
  </si>
  <si>
    <t>-670826289</t>
  </si>
  <si>
    <t>Elektroinstalace - slaboproud</t>
  </si>
  <si>
    <t>447</t>
  </si>
  <si>
    <t>34111005</t>
  </si>
  <si>
    <t>kabel silový s Cu jádrem 1kV 2x1,5mm2</t>
  </si>
  <si>
    <t>888</t>
  </si>
  <si>
    <t>100*1,2 "Přepočtené koeficientem množství</t>
  </si>
  <si>
    <t>INTELEK27655194</t>
  </si>
  <si>
    <t>Venkovní instalační kabel CAT6 FTP PE Fca 500m/cívka černý</t>
  </si>
  <si>
    <t>890</t>
  </si>
  <si>
    <t>80*1,2 "Přepočtené koeficientem množství</t>
  </si>
  <si>
    <t>449</t>
  </si>
  <si>
    <t>742110402</t>
  </si>
  <si>
    <t>Montáž instalačních kanálů pro slaboproud plastových dvoukomorových</t>
  </si>
  <si>
    <t>1272845093</t>
  </si>
  <si>
    <t>34571012</t>
  </si>
  <si>
    <t>lišta elektroinstalační vkládací 40x15</t>
  </si>
  <si>
    <t>1904884905</t>
  </si>
  <si>
    <t>1,2*20</t>
  </si>
  <si>
    <t>451</t>
  </si>
  <si>
    <t>742121001</t>
  </si>
  <si>
    <t>Montáž kabelů sdělovacích pro vnitřní rozvody do 15 žil</t>
  </si>
  <si>
    <t>892</t>
  </si>
  <si>
    <t>34121044</t>
  </si>
  <si>
    <t>kabel sdělovací s Cu jádrem 2x2x0,5mm</t>
  </si>
  <si>
    <t>894</t>
  </si>
  <si>
    <t>20*1,2 "Přepočtené koeficientem množství</t>
  </si>
  <si>
    <t>453</t>
  </si>
  <si>
    <t>731836643</t>
  </si>
  <si>
    <t>34126013</t>
  </si>
  <si>
    <t>kabel sdělovací Cu 15x4x0,4</t>
  </si>
  <si>
    <t>-872315212</t>
  </si>
  <si>
    <t>24*1,2 'Přepočtené koeficientem množství</t>
  </si>
  <si>
    <t>455</t>
  </si>
  <si>
    <t>742210862</t>
  </si>
  <si>
    <t>Demontáž sirény nebo majáku nebo signalizace</t>
  </si>
  <si>
    <t>896</t>
  </si>
  <si>
    <t>456</t>
  </si>
  <si>
    <t>742320011</t>
  </si>
  <si>
    <t>Montáž elektromechanického samozamykacího zámku s panikovou funkcí</t>
  </si>
  <si>
    <t>898</t>
  </si>
  <si>
    <t>457</t>
  </si>
  <si>
    <t>55451012</t>
  </si>
  <si>
    <t>automat mincovní pro otevírání dveří 12V</t>
  </si>
  <si>
    <t>900</t>
  </si>
  <si>
    <t>55451024</t>
  </si>
  <si>
    <t>automat mincovní s euroklíčem 12V</t>
  </si>
  <si>
    <t>902</t>
  </si>
  <si>
    <t>459</t>
  </si>
  <si>
    <t>554510401</t>
  </si>
  <si>
    <t>počítadlo mincí</t>
  </si>
  <si>
    <t>904</t>
  </si>
  <si>
    <t>742320031</t>
  </si>
  <si>
    <t>Montáž napájecího zdroje pro elektrický zámek</t>
  </si>
  <si>
    <t>906</t>
  </si>
  <si>
    <t>461</t>
  </si>
  <si>
    <t>55451039</t>
  </si>
  <si>
    <t>napájecí zdroj mincovních automatů až pro 8 zařízení 230V/12V</t>
  </si>
  <si>
    <t>908</t>
  </si>
  <si>
    <t>742340002</t>
  </si>
  <si>
    <t>Montáž nástěnných hodin</t>
  </si>
  <si>
    <t>910</t>
  </si>
  <si>
    <t>463</t>
  </si>
  <si>
    <t>1453910</t>
  </si>
  <si>
    <t>venkovní hodiny oboustranné</t>
  </si>
  <si>
    <t>912</t>
  </si>
  <si>
    <t>1453911</t>
  </si>
  <si>
    <t>nástěnné hodiny analogové</t>
  </si>
  <si>
    <t>914</t>
  </si>
  <si>
    <t>465</t>
  </si>
  <si>
    <t>742340003</t>
  </si>
  <si>
    <t>Montáž hlavních hodin jednotného času</t>
  </si>
  <si>
    <t>916</t>
  </si>
  <si>
    <t>1453907</t>
  </si>
  <si>
    <t>hlavní hodiny</t>
  </si>
  <si>
    <t>918</t>
  </si>
  <si>
    <t>467</t>
  </si>
  <si>
    <t>742340011</t>
  </si>
  <si>
    <t>Montáž přijímače synchronizovaného signálu</t>
  </si>
  <si>
    <t>920</t>
  </si>
  <si>
    <t>1358092</t>
  </si>
  <si>
    <t>DCF-77 ANTENA V2 PRO SPINAC MTN6606-0070</t>
  </si>
  <si>
    <t>922</t>
  </si>
  <si>
    <t>469</t>
  </si>
  <si>
    <t>742340801</t>
  </si>
  <si>
    <t>Demontáž závěsných hodin oboustranných nebo nástěnných</t>
  </si>
  <si>
    <t>924</t>
  </si>
  <si>
    <t>742410063</t>
  </si>
  <si>
    <t>Montáž reproduktoru nástěnného rozhlasu</t>
  </si>
  <si>
    <t>926</t>
  </si>
  <si>
    <t>471</t>
  </si>
  <si>
    <t>1479441</t>
  </si>
  <si>
    <t>rekroduktor nástěnný</t>
  </si>
  <si>
    <t>928</t>
  </si>
  <si>
    <t>1479442</t>
  </si>
  <si>
    <t>rekroduktor venkovní na osvětlovací stožár</t>
  </si>
  <si>
    <t>930</t>
  </si>
  <si>
    <t>473</t>
  </si>
  <si>
    <t>998742101</t>
  </si>
  <si>
    <t>Přesun hmot tonážní pro slaboproud v objektech v do 6 m</t>
  </si>
  <si>
    <t>-1282841980</t>
  </si>
  <si>
    <t>751</t>
  </si>
  <si>
    <t>Vzduchotechnika</t>
  </si>
  <si>
    <t>751111011</t>
  </si>
  <si>
    <t>Mtž vent ax ntl nástěnného základního D do 100 mm</t>
  </si>
  <si>
    <t>934</t>
  </si>
  <si>
    <t>475</t>
  </si>
  <si>
    <t>42914127</t>
  </si>
  <si>
    <t>ventilátor axiální stěnový skříň z plastu zpětná klapka a nastavitelný doběh průtok 95m3/h D 100mm 13W IP44</t>
  </si>
  <si>
    <t>936</t>
  </si>
  <si>
    <t>751111012</t>
  </si>
  <si>
    <t>Mtž vent ax ntl nástěnného základního D do 200 mm</t>
  </si>
  <si>
    <t>938</t>
  </si>
  <si>
    <t>477</t>
  </si>
  <si>
    <t>42914137</t>
  </si>
  <si>
    <t>ventilátor axiální stěnový skříň z plastu zpětná klapka a zpožděný doběh průtok 180m3/h D 120-125mm 25W IP44</t>
  </si>
  <si>
    <t>940</t>
  </si>
  <si>
    <t>751398011</t>
  </si>
  <si>
    <t>Mtž větrací mřížky na kruhové potrubí D do 100 mm</t>
  </si>
  <si>
    <t>942</t>
  </si>
  <si>
    <t>9+4</t>
  </si>
  <si>
    <t>479</t>
  </si>
  <si>
    <t>55341427</t>
  </si>
  <si>
    <t>mřížka větrací nerezová se síťovinou 150x150mm</t>
  </si>
  <si>
    <t>944</t>
  </si>
  <si>
    <t>55341410</t>
  </si>
  <si>
    <t>průvětrník mřížový s klapkami 150x150mm</t>
  </si>
  <si>
    <t>946</t>
  </si>
  <si>
    <t>481</t>
  </si>
  <si>
    <t>751398051</t>
  </si>
  <si>
    <t>Mtž protidešťové žaluzie potrubí do 0,150 m2</t>
  </si>
  <si>
    <t>948</t>
  </si>
  <si>
    <t>2+1</t>
  </si>
  <si>
    <t>429824001</t>
  </si>
  <si>
    <t>klapka regulační žaluziová Pz VZT 155x155mm</t>
  </si>
  <si>
    <t>950</t>
  </si>
  <si>
    <t>483</t>
  </si>
  <si>
    <t>751510041</t>
  </si>
  <si>
    <t>Vzduchotechnické potrubí pozink kruhové spirálně vinuté D do 100 mm</t>
  </si>
  <si>
    <t>952</t>
  </si>
  <si>
    <t>751510042</t>
  </si>
  <si>
    <t>Vzduchotechnické potrubí pozink kruhové spirálně vinuté D do 200 mm</t>
  </si>
  <si>
    <t>954</t>
  </si>
  <si>
    <t>485</t>
  </si>
  <si>
    <t>751525051</t>
  </si>
  <si>
    <t>Mtž potrubí plast kruh s přírubou D do 100 mm</t>
  </si>
  <si>
    <t>956</t>
  </si>
  <si>
    <t>28611172</t>
  </si>
  <si>
    <t>trubka kanalizační PVC DN 110x6000mm SN10</t>
  </si>
  <si>
    <t>958</t>
  </si>
  <si>
    <t>487</t>
  </si>
  <si>
    <t>751526735</t>
  </si>
  <si>
    <t>Mtž protidešťové stříšky plast potrubí kruhové s přírubou D do 100 mm</t>
  </si>
  <si>
    <t>960</t>
  </si>
  <si>
    <t>42981260</t>
  </si>
  <si>
    <t>hlavice výfuková Pz VZT D 100mm</t>
  </si>
  <si>
    <t>962</t>
  </si>
  <si>
    <t>489</t>
  </si>
  <si>
    <t>998751101</t>
  </si>
  <si>
    <t>Přesun hmot tonážní pro vzduchotechniku v objektech v do 12 m</t>
  </si>
  <si>
    <t>-1269181170</t>
  </si>
  <si>
    <t>Konstrukce tesařské</t>
  </si>
  <si>
    <t>762081150</t>
  </si>
  <si>
    <t>Hoblování hraněného řeziva ve staveništní dílně</t>
  </si>
  <si>
    <t>966</t>
  </si>
  <si>
    <t>5,00*2*0,10*0,16</t>
  </si>
  <si>
    <t>491</t>
  </si>
  <si>
    <t>762082320</t>
  </si>
  <si>
    <t>Provedení tesařského profilování zhlaví trámu jednoduchý vnitřní půloblouk plochy do 160 cm2</t>
  </si>
  <si>
    <t>968</t>
  </si>
  <si>
    <t>762083121</t>
  </si>
  <si>
    <t>Impregnace řeziva proti dřevokaznému hmyzu, houbám a plísním máčením třída ohrožení 1 a 2</t>
  </si>
  <si>
    <t>970</t>
  </si>
  <si>
    <t>(0,221+5,165+1,505+0,97+4,319)/1,10</t>
  </si>
  <si>
    <t>493</t>
  </si>
  <si>
    <t>762331922</t>
  </si>
  <si>
    <t>Vyřezání části střešní vazby průřezové plochy řeziva do 224 cm2 délky do 5 m</t>
  </si>
  <si>
    <t>972</t>
  </si>
  <si>
    <t>"krokve"</t>
  </si>
  <si>
    <t>5,00*4</t>
  </si>
  <si>
    <t>4,50*6</t>
  </si>
  <si>
    <t>2,60</t>
  </si>
  <si>
    <t>5,50</t>
  </si>
  <si>
    <t>762332131</t>
  </si>
  <si>
    <t>Montáž vázaných kcí krovů pravidelných z hraněného řeziva průřezové plochy do 120 cm2</t>
  </si>
  <si>
    <t>974</t>
  </si>
  <si>
    <t>"štítové prkno"</t>
  </si>
  <si>
    <t>(6,075+5,395)*2</t>
  </si>
  <si>
    <t>495</t>
  </si>
  <si>
    <t>60511046</t>
  </si>
  <si>
    <t>řezivo jehličnaté boční omítané š do 200mm tl do 100mm dl 3,5m</t>
  </si>
  <si>
    <t>976</t>
  </si>
  <si>
    <t>(6,075+5,395)*2*0,035*0,25*1,10</t>
  </si>
  <si>
    <t>762332132</t>
  </si>
  <si>
    <t>Montáž vázaných kcí krovů pravidelných z hraněného řeziva průřezové plochy do 224 cm2</t>
  </si>
  <si>
    <t>978</t>
  </si>
  <si>
    <t>"kleštiny 8x16"</t>
  </si>
  <si>
    <t>(5,20*14+5,50*2+5,60*4)</t>
  </si>
  <si>
    <t>(2,00*(5+6))</t>
  </si>
  <si>
    <t>"krokve 10x16"</t>
  </si>
  <si>
    <t>(6,40*16+4,60+3,00+2,30+4,00+5,80*6)</t>
  </si>
  <si>
    <t>(0,70+1,30+1,90+2,50)*2</t>
  </si>
  <si>
    <t>"pozednice 14x14"</t>
  </si>
  <si>
    <t>(10,80+4,00*2+1,30+2,00)</t>
  </si>
  <si>
    <t>497</t>
  </si>
  <si>
    <t>60512130</t>
  </si>
  <si>
    <t>hranol stavební řezivo průřezu do 224cm2 do dl 6m</t>
  </si>
  <si>
    <t>980</t>
  </si>
  <si>
    <t>(5,20*14+5,50*2+5,60*4)*0,08*0,16*1,10</t>
  </si>
  <si>
    <t>(2,00*(5+6))*0,08*0,16*1,10</t>
  </si>
  <si>
    <t>(6,40*16+4,60+3,00+2,30+4,00+5,80*6)*0,10*0,16*1,10</t>
  </si>
  <si>
    <t>(0,70+1,30+1,90+2,50)*2*0,10*0,16*1,10</t>
  </si>
  <si>
    <t>(10,80+4,00*2+1,30+2,00)*0,14*0,14*1,10</t>
  </si>
  <si>
    <t>762332133</t>
  </si>
  <si>
    <t>Montáž vázaných kcí krovů pravidelných z hraněného řeziva průřezové plochy do 288 cm2</t>
  </si>
  <si>
    <t>982</t>
  </si>
  <si>
    <t>"sloupek 16x16"</t>
  </si>
  <si>
    <t>2,50*4</t>
  </si>
  <si>
    <t>"vaznice 16x18"</t>
  </si>
  <si>
    <t>(10,80*2+5,00+6,50+5,50)</t>
  </si>
  <si>
    <t>499</t>
  </si>
  <si>
    <t>60512135</t>
  </si>
  <si>
    <t>hranol stavební řezivo průřezu do 288cm2 do dl 6m</t>
  </si>
  <si>
    <t>984</t>
  </si>
  <si>
    <t>2,50*4*0,16*0,16*1,10</t>
  </si>
  <si>
    <t>(10,80*2+5,00+6,50+5,50)*0,16*0,18*1,10</t>
  </si>
  <si>
    <t>762332921</t>
  </si>
  <si>
    <t>Doplnění části střešní vazby z hranolů průřezové plochy do 120 cm2 včetně materiálu</t>
  </si>
  <si>
    <t>986</t>
  </si>
  <si>
    <t>"štítová"</t>
  </si>
  <si>
    <t>501</t>
  </si>
  <si>
    <t>762332942</t>
  </si>
  <si>
    <t>Montáž doplnění části střešní vazby z hranolů hoblovaných průřezové plochy do 224 cm2</t>
  </si>
  <si>
    <t>988</t>
  </si>
  <si>
    <t>5,00*2</t>
  </si>
  <si>
    <t>5,00+4,50*2</t>
  </si>
  <si>
    <t>5,00+2,60+4,50*4</t>
  </si>
  <si>
    <t>990</t>
  </si>
  <si>
    <t>55,10*0,10*0,16*1,10</t>
  </si>
  <si>
    <t>503</t>
  </si>
  <si>
    <t>762342214</t>
  </si>
  <si>
    <t>Montáž laťování na střechách jednoduchých sklonu do 60° osové vzdálenosti do 360 mm</t>
  </si>
  <si>
    <t>992</t>
  </si>
  <si>
    <t>10,80*(6,075+5,395)</t>
  </si>
  <si>
    <t>(16,222+8,86)/2*5,50</t>
  </si>
  <si>
    <t>(16,222+9,222)/2*5,50</t>
  </si>
  <si>
    <t>10,90*4,59*2</t>
  </si>
  <si>
    <t>504</t>
  </si>
  <si>
    <t>762342441</t>
  </si>
  <si>
    <t>Montáž lišt trojúhelníkových nebo kontralatí na střechách sklonu do 60°</t>
  </si>
  <si>
    <t>994</t>
  </si>
  <si>
    <t>11*(6,075+5,395)</t>
  </si>
  <si>
    <t>11*4,59*2</t>
  </si>
  <si>
    <t>505</t>
  </si>
  <si>
    <t>60514101</t>
  </si>
  <si>
    <t>řezivo jehličnaté lať 10-25cm2</t>
  </si>
  <si>
    <t>996</t>
  </si>
  <si>
    <t>362,885*3,50*0,04*0,06*1,10</t>
  </si>
  <si>
    <t>366,097*0,04*0,06*1,10</t>
  </si>
  <si>
    <t>762343911</t>
  </si>
  <si>
    <t>Zabednění otvorů ve střeše prkny tl do 32mm plochy jednotlivě do 1 m2</t>
  </si>
  <si>
    <t>(4,59*10,90*2+3,989*(8,86+9,52))*0,30 "30% doplnění"</t>
  </si>
  <si>
    <t>507</t>
  </si>
  <si>
    <t>762395000</t>
  </si>
  <si>
    <t>Spojovací prostředky krovů, bednění, laťování, nadstřešních konstrukcí</t>
  </si>
  <si>
    <t>1000</t>
  </si>
  <si>
    <t>998762101</t>
  </si>
  <si>
    <t>Přesun hmot tonážní pro kce tesařské v objektech v do 6 m</t>
  </si>
  <si>
    <t>2022094311</t>
  </si>
  <si>
    <t>763</t>
  </si>
  <si>
    <t>Konstrukce suché výstavby</t>
  </si>
  <si>
    <t>509</t>
  </si>
  <si>
    <t>763131811</t>
  </si>
  <si>
    <t>Demontáž SDK podhledu s nosnou kcí dřevěnou opláštění jednoduché</t>
  </si>
  <si>
    <t>30507293</t>
  </si>
  <si>
    <t>2,65*3,70+3,82+32,93+9,17+2,95*1,75+19,78+5,26*2,84</t>
  </si>
  <si>
    <t>763135102</t>
  </si>
  <si>
    <t>Montáž SDK kazetového podhledu z kazet 600x600 mm na zavěšenou polozapuštěnou nosnou konstrukci</t>
  </si>
  <si>
    <t>1004</t>
  </si>
  <si>
    <t>511</t>
  </si>
  <si>
    <t>59030583</t>
  </si>
  <si>
    <t>podhled kazetový bez děrování, skrytá hrana tl 10 mm 600x600mm</t>
  </si>
  <si>
    <t>1006</t>
  </si>
  <si>
    <t>95,606*1,1 "Přepočtené koeficientem množství</t>
  </si>
  <si>
    <t>998763401</t>
  </si>
  <si>
    <t>Přesun hmot procentní pro sádrokartonové konstrukce v objektech v do 6 m</t>
  </si>
  <si>
    <t>%</t>
  </si>
  <si>
    <t>1008</t>
  </si>
  <si>
    <t>Konstrukce klempířské</t>
  </si>
  <si>
    <t>513</t>
  </si>
  <si>
    <t>764002801</t>
  </si>
  <si>
    <t>Demontáž závětrné lišty do suti</t>
  </si>
  <si>
    <t>1010</t>
  </si>
  <si>
    <t>4,59*2*2</t>
  </si>
  <si>
    <t>764002821</t>
  </si>
  <si>
    <t>Demontáž střešního výlezu do suti</t>
  </si>
  <si>
    <t>1012</t>
  </si>
  <si>
    <t>515</t>
  </si>
  <si>
    <t>764002841</t>
  </si>
  <si>
    <t>Demontáž oplechování horních ploch zdí a nadezdívek do suti</t>
  </si>
  <si>
    <t>1014</t>
  </si>
  <si>
    <t>9,35+8,545+2,92+1,50+0,35+0,51</t>
  </si>
  <si>
    <t>764002851</t>
  </si>
  <si>
    <t>Demontáž oplechování parapetů do suti</t>
  </si>
  <si>
    <t>1016</t>
  </si>
  <si>
    <t>2,10*2+0,90*(2+3+2)+3,55+0,90+0,85+0,40+1,80+3,55+2,10</t>
  </si>
  <si>
    <t>517</t>
  </si>
  <si>
    <t>764002871</t>
  </si>
  <si>
    <t>Demontáž lemování zdí do suti</t>
  </si>
  <si>
    <t>1018</t>
  </si>
  <si>
    <t>2,92+2,00</t>
  </si>
  <si>
    <t>764004801</t>
  </si>
  <si>
    <t>Demontáž podokapního žlabu do suti</t>
  </si>
  <si>
    <t>1020</t>
  </si>
  <si>
    <t>10,195+11,611+8,86+0,90*2+10,90</t>
  </si>
  <si>
    <t>519</t>
  </si>
  <si>
    <t>764004861</t>
  </si>
  <si>
    <t>Demontáž svodu do suti</t>
  </si>
  <si>
    <t>1022</t>
  </si>
  <si>
    <t>3,50*5</t>
  </si>
  <si>
    <t>764111651</t>
  </si>
  <si>
    <t>Krytina střechy rovné z taškových tabulí z Pz plechu s povrchovou úpravou sklonu do 30°</t>
  </si>
  <si>
    <t>1024</t>
  </si>
  <si>
    <t>521</t>
  </si>
  <si>
    <t>764211614</t>
  </si>
  <si>
    <t>Oplechování větraného hřebene s těsněním a perforovaným plechem z Pz s povrch úpravou rš 330 mm</t>
  </si>
  <si>
    <t>1026</t>
  </si>
  <si>
    <t>10,90+10,80+16,222</t>
  </si>
  <si>
    <t>764212606</t>
  </si>
  <si>
    <t>Oplechování úžlabí z Pz s povrchovou úpravou rš 500 mm</t>
  </si>
  <si>
    <t>1028</t>
  </si>
  <si>
    <t>5,50*3+6,50</t>
  </si>
  <si>
    <t>523</t>
  </si>
  <si>
    <t>764212634</t>
  </si>
  <si>
    <t>Oplechování štítu závětrnou lištou z Pz s povrchovou úpravou rš 330 mm</t>
  </si>
  <si>
    <t>1030</t>
  </si>
  <si>
    <t>(6,075+5,395)*2+4,59*2*2</t>
  </si>
  <si>
    <t>764213652</t>
  </si>
  <si>
    <t>Střešní výlez pro krytinu skládanou nebo plechovou z Pz s povrchovou úpravou</t>
  </si>
  <si>
    <t>1032</t>
  </si>
  <si>
    <t>525</t>
  </si>
  <si>
    <t>764216642</t>
  </si>
  <si>
    <t>Oplechování rovných parapetů celoplošně lepené z Pz s povrchovou úpravou rš 200 mm</t>
  </si>
  <si>
    <t>1034</t>
  </si>
  <si>
    <t>2,15*3+0,95*9+3,60+0,90+0,45+1,85+1,65+0,30*4</t>
  </si>
  <si>
    <t>764511602</t>
  </si>
  <si>
    <t>Žlab podokapní půlkruhový z Pz s povrchovou úpravou rš 330 mm</t>
  </si>
  <si>
    <t>1036</t>
  </si>
  <si>
    <t>10,80+8,86+10,97+10,90+0,90*2+1,748+3,398</t>
  </si>
  <si>
    <t>527</t>
  </si>
  <si>
    <t>764511642</t>
  </si>
  <si>
    <t>Kotlík oválný (trychtýřový) pro podokapní žlaby z Pz s povrchovou úpravou 330/100 mm</t>
  </si>
  <si>
    <t>1038</t>
  </si>
  <si>
    <t>528</t>
  </si>
  <si>
    <t>764518622</t>
  </si>
  <si>
    <t>Svody kruhové včetně objímek, kolen, odskoků z Pz s povrchovou úpravou průměru 100 mm</t>
  </si>
  <si>
    <t>1040</t>
  </si>
  <si>
    <t>3,50*6</t>
  </si>
  <si>
    <t>529</t>
  </si>
  <si>
    <t>998764101</t>
  </si>
  <si>
    <t>Přesun hmot tonážní pro konstrukce klempířské v objektech v do 6 m</t>
  </si>
  <si>
    <t>1331826004</t>
  </si>
  <si>
    <t>765</t>
  </si>
  <si>
    <t>Krytina skládaná</t>
  </si>
  <si>
    <t>765131801</t>
  </si>
  <si>
    <t>Demontáž vláknocementové skládané krytiny sklonu do 30° do suti</t>
  </si>
  <si>
    <t>1044</t>
  </si>
  <si>
    <t>4,59*10,90*2+3,989*(8,86+9,52)</t>
  </si>
  <si>
    <t>531</t>
  </si>
  <si>
    <t>765131821</t>
  </si>
  <si>
    <t>Demontáž hřebene nebo nároží z hřebenáčů vláknocementové skládané krytiny sklonu do 30° do suti</t>
  </si>
  <si>
    <t>1046</t>
  </si>
  <si>
    <t>10,90+16,222</t>
  </si>
  <si>
    <t>765191001</t>
  </si>
  <si>
    <t>Montáž pojistné hydroizolační nebo parotěsné fólie kladené ve sklonu do 20° lepením na bednění nebo izolaci</t>
  </si>
  <si>
    <t>1048</t>
  </si>
  <si>
    <t>533</t>
  </si>
  <si>
    <t>28329288</t>
  </si>
  <si>
    <t>fólie nekontaktní difuzně nepropustná pro doplňkovou hydroizolační vrstvu třípláštových střech větraných (reakce na oheň - třída F) 140g/m2</t>
  </si>
  <si>
    <t>1050</t>
  </si>
  <si>
    <t>362,885*1,1 "Přepočtené koeficientem množství</t>
  </si>
  <si>
    <t>998765101</t>
  </si>
  <si>
    <t>Přesun hmot tonážní pro krytiny skládané v objektech v do 6 m</t>
  </si>
  <si>
    <t>867273779</t>
  </si>
  <si>
    <t>Konstrukce truhlářské</t>
  </si>
  <si>
    <t>535</t>
  </si>
  <si>
    <t>766221111</t>
  </si>
  <si>
    <t>Montáž celodřevěného samonosného vřetenového schodiště s podstupnicemi</t>
  </si>
  <si>
    <t>-849221743</t>
  </si>
  <si>
    <t>766622131</t>
  </si>
  <si>
    <t>Montáž plastových oken plochy přes 1 m2 otevíravých výšky do 1,5 m s rámem do zdiva</t>
  </si>
  <si>
    <t>1056</t>
  </si>
  <si>
    <t>1,60*1,50+1,80*1,50+0,90*1,50+3,55*1,50</t>
  </si>
  <si>
    <t>537</t>
  </si>
  <si>
    <t>61140051</t>
  </si>
  <si>
    <t>okno plastové otevíravé/sklopné dvojsklo přes plochu 1m2 do v 1,5m</t>
  </si>
  <si>
    <t>1058</t>
  </si>
  <si>
    <t>766622212</t>
  </si>
  <si>
    <t>Montáž plastových oken plochy do 1 m2 pevných s rámem do zdiva</t>
  </si>
  <si>
    <t>1060</t>
  </si>
  <si>
    <t>539</t>
  </si>
  <si>
    <t>61140041</t>
  </si>
  <si>
    <t>okno plastové s fixním zasklením dvojsklo do plochy 1m2</t>
  </si>
  <si>
    <t>1062</t>
  </si>
  <si>
    <t>0,25*0,50*4</t>
  </si>
  <si>
    <t>766622216</t>
  </si>
  <si>
    <t>Montáž plastových oken plochy do 1 m2 otevíravých s rámem do zdiva</t>
  </si>
  <si>
    <t>1064</t>
  </si>
  <si>
    <t>8+1+1</t>
  </si>
  <si>
    <t>541</t>
  </si>
  <si>
    <t>61140049</t>
  </si>
  <si>
    <t>okno plastové otevíravé/sklopné dvojsklo do plochy 1m2</t>
  </si>
  <si>
    <t>1066</t>
  </si>
  <si>
    <t>0,90*0,60*8</t>
  </si>
  <si>
    <t>0,40*0,94</t>
  </si>
  <si>
    <t>0,85*1,17</t>
  </si>
  <si>
    <t>766660001</t>
  </si>
  <si>
    <t>Montáž dveřních křídel otvíravých jednokřídlových š do 0,8 m do ocelové zárubně</t>
  </si>
  <si>
    <t>1068</t>
  </si>
  <si>
    <t>2+1+1+3</t>
  </si>
  <si>
    <t>543</t>
  </si>
  <si>
    <t>61162013</t>
  </si>
  <si>
    <t>dveře jednokřídlé voštinové povrch fóliový plné 700x1970/2100mm</t>
  </si>
  <si>
    <t>1070</t>
  </si>
  <si>
    <t>61162014</t>
  </si>
  <si>
    <t>dveře jednokřídlé voštinové povrch fóliový plné 800x1970/2100mm</t>
  </si>
  <si>
    <t>1072</t>
  </si>
  <si>
    <t>545</t>
  </si>
  <si>
    <t>766660002</t>
  </si>
  <si>
    <t>Montáž dveřních křídel otvíravých jednokřídlových š přes 0,8 m do ocelové zárubně</t>
  </si>
  <si>
    <t>1074</t>
  </si>
  <si>
    <t>61162015</t>
  </si>
  <si>
    <t>dveře jednokřídlé voštinové povrch fóliový plné 900x1970/2100mm</t>
  </si>
  <si>
    <t>1076</t>
  </si>
  <si>
    <t>547</t>
  </si>
  <si>
    <t>766660411</t>
  </si>
  <si>
    <t>Montáž vchodových dveří jednokřídlových bez nadsvětlíku do zdiva</t>
  </si>
  <si>
    <t>1078</t>
  </si>
  <si>
    <t>55341222</t>
  </si>
  <si>
    <t>dveře bezpečnostní protipožární 8-bodový rozvorový mechanismus EI 30 D2 900x1970 mm</t>
  </si>
  <si>
    <t>1080</t>
  </si>
  <si>
    <t>549</t>
  </si>
  <si>
    <t>766660421</t>
  </si>
  <si>
    <t>Montáž vchodových dveří jednokřídlových s nadsvětlíkem do zdiva</t>
  </si>
  <si>
    <t>1082</t>
  </si>
  <si>
    <t>61140067</t>
  </si>
  <si>
    <t>dveře plastové balkonové dvoukřídlové s nadsvětlíkem dvojsklo</t>
  </si>
  <si>
    <t>1084</t>
  </si>
  <si>
    <t>0,72*2,80</t>
  </si>
  <si>
    <t>0,95*2,80</t>
  </si>
  <si>
    <t>1,10*2,80</t>
  </si>
  <si>
    <t>1,00*2,50</t>
  </si>
  <si>
    <t>551</t>
  </si>
  <si>
    <t>766660481</t>
  </si>
  <si>
    <t>Montáž vchodových dveří dvoukřídlových s díly a nadsvětlíkem do zdiva</t>
  </si>
  <si>
    <t>1086</t>
  </si>
  <si>
    <t>61140063</t>
  </si>
  <si>
    <t>dveře plastové vchodové dvoukřídlové s bočním pevným dílem a nadsvětlíkem dvojsklo</t>
  </si>
  <si>
    <t>1088</t>
  </si>
  <si>
    <t>3,00*3,07</t>
  </si>
  <si>
    <t>553</t>
  </si>
  <si>
    <t>766660713</t>
  </si>
  <si>
    <t>Montáž dveřních křídel dokování okopného plechu</t>
  </si>
  <si>
    <t>1090</t>
  </si>
  <si>
    <t>(4+3+1)*2</t>
  </si>
  <si>
    <t>54915211</t>
  </si>
  <si>
    <t>plech okopový nerez 715x250x0,6mm</t>
  </si>
  <si>
    <t>1092</t>
  </si>
  <si>
    <t>4*2</t>
  </si>
  <si>
    <t>555</t>
  </si>
  <si>
    <t>54915212</t>
  </si>
  <si>
    <t>plech okopový nerez 815x250x0,6mm</t>
  </si>
  <si>
    <t>1094</t>
  </si>
  <si>
    <t>3*2</t>
  </si>
  <si>
    <t>54915213</t>
  </si>
  <si>
    <t>plech okopový nerez 915x250x0,6mm</t>
  </si>
  <si>
    <t>1096</t>
  </si>
  <si>
    <t>557</t>
  </si>
  <si>
    <t>766660733</t>
  </si>
  <si>
    <t>Montáž dveřního bezpečnostního kování - štítku s klikou</t>
  </si>
  <si>
    <t>1098</t>
  </si>
  <si>
    <t>54914630</t>
  </si>
  <si>
    <t>kování dveřní vrchní kování bezpečnostní včetně štítu PZ 72 klika-madlo P nerez-klika Tipa</t>
  </si>
  <si>
    <t>1100</t>
  </si>
  <si>
    <t>559</t>
  </si>
  <si>
    <t>766694111</t>
  </si>
  <si>
    <t>Montáž parapetních desek dřevěných nebo plastových šířky do 30 cm délky do 1,0 m</t>
  </si>
  <si>
    <t>1102</t>
  </si>
  <si>
    <t>766694112</t>
  </si>
  <si>
    <t>Montáž parapetních desek dřevěných nebo plastových šířky do 30 cm délky do 1,6 m</t>
  </si>
  <si>
    <t>1104</t>
  </si>
  <si>
    <t>561</t>
  </si>
  <si>
    <t>766694113</t>
  </si>
  <si>
    <t>Montáž parapetních desek dřevěných nebo plastových šířky do 30 cm délky do 2,6 m</t>
  </si>
  <si>
    <t>1106</t>
  </si>
  <si>
    <t>766694114</t>
  </si>
  <si>
    <t>Montáž parapetních desek dřevěných nebo plastových šířky do 30 cm délky přes 2,6 m</t>
  </si>
  <si>
    <t>1108</t>
  </si>
  <si>
    <t>563</t>
  </si>
  <si>
    <t>61140078</t>
  </si>
  <si>
    <t>parapet plastový vnitřní – š 200mm, barva bílá</t>
  </si>
  <si>
    <t>1110</t>
  </si>
  <si>
    <t>0,95*9+3,60+0,90+0,45+1,85+1,65</t>
  </si>
  <si>
    <t>61140076</t>
  </si>
  <si>
    <t>koncovka k parapetu oboustranná š 600mm, barva bílá</t>
  </si>
  <si>
    <t>1112</t>
  </si>
  <si>
    <t>14*2</t>
  </si>
  <si>
    <t>565</t>
  </si>
  <si>
    <t>998766101</t>
  </si>
  <si>
    <t>Přesun hmot tonážní pro konstrukce truhlářské v objektech v do 6 m</t>
  </si>
  <si>
    <t>-1335111851</t>
  </si>
  <si>
    <t>767</t>
  </si>
  <si>
    <t>Konstrukce zámečnické</t>
  </si>
  <si>
    <t>767161119</t>
  </si>
  <si>
    <t>Montáž zábradlí rovného z trubek do zdi hmotnosti přes 45 kg</t>
  </si>
  <si>
    <t>105207985</t>
  </si>
  <si>
    <t>567</t>
  </si>
  <si>
    <t>14011010</t>
  </si>
  <si>
    <t>trubka ocelová bezešvá hladká jakost 11 353 22x2,6mm</t>
  </si>
  <si>
    <t>-486172524</t>
  </si>
  <si>
    <t>767661811</t>
  </si>
  <si>
    <t>Demontáž mříží pevných nebo otevíravých</t>
  </si>
  <si>
    <t>1116</t>
  </si>
  <si>
    <t>569</t>
  </si>
  <si>
    <t>767662110</t>
  </si>
  <si>
    <t>Montáž mříží pevných šroubovaných</t>
  </si>
  <si>
    <t>1118</t>
  </si>
  <si>
    <t>1,60*1,50</t>
  </si>
  <si>
    <t>553511021</t>
  </si>
  <si>
    <t>mříž okenní</t>
  </si>
  <si>
    <t>1120</t>
  </si>
  <si>
    <t>571</t>
  </si>
  <si>
    <t>767821812</t>
  </si>
  <si>
    <t>Demontáž poštovní schránky zavěšené</t>
  </si>
  <si>
    <t>1122</t>
  </si>
  <si>
    <t>767832802</t>
  </si>
  <si>
    <t>Demontáž venkovních požárních žebříků bez ochranného koše</t>
  </si>
  <si>
    <t>1124</t>
  </si>
  <si>
    <t>573</t>
  </si>
  <si>
    <t>767995111</t>
  </si>
  <si>
    <t>Montáž atypických zámečnických konstrukcí hmotnosti do 5 kg</t>
  </si>
  <si>
    <t>1128</t>
  </si>
  <si>
    <t>2*(0,90+0,80)*4,03</t>
  </si>
  <si>
    <t>0,90*0,80*24,00</t>
  </si>
  <si>
    <t>574</t>
  </si>
  <si>
    <t>13010420</t>
  </si>
  <si>
    <t>úhelník ocelový rovnostranný jakost 11 375 50x50x5mm</t>
  </si>
  <si>
    <t>1130</t>
  </si>
  <si>
    <t>2*(0,90+0,80)*0,00403*1,03</t>
  </si>
  <si>
    <t>575</t>
  </si>
  <si>
    <t>13611301</t>
  </si>
  <si>
    <t>plech ocelový žebrovaný jakost S235JR slza tl 3mm tabule</t>
  </si>
  <si>
    <t>1132</t>
  </si>
  <si>
    <t>0,90*0,80*0,024*1,03</t>
  </si>
  <si>
    <t>998767101</t>
  </si>
  <si>
    <t>Přesun hmot tonážní pro zámečnické konstrukce v objektech v do 6 m</t>
  </si>
  <si>
    <t>-739658679</t>
  </si>
  <si>
    <t>771</t>
  </si>
  <si>
    <t>Podlahy z dlaždic</t>
  </si>
  <si>
    <t>577</t>
  </si>
  <si>
    <t>771121011</t>
  </si>
  <si>
    <t>Nátěr penetrační na podlahu</t>
  </si>
  <si>
    <t>1136</t>
  </si>
  <si>
    <t>578</t>
  </si>
  <si>
    <t>771151012</t>
  </si>
  <si>
    <t>Samonivelační stěrka podlah pevnosti 20 MPa tl 5 mm</t>
  </si>
  <si>
    <t>1138</t>
  </si>
  <si>
    <t>579</t>
  </si>
  <si>
    <t>771471810</t>
  </si>
  <si>
    <t>Demontáž soklíků z dlaždic keramických kladených do malty rovných</t>
  </si>
  <si>
    <t>1140</t>
  </si>
  <si>
    <t>(2,84*2+5,86)-(0,60+0,80+1,60+0,96)</t>
  </si>
  <si>
    <t>771474112</t>
  </si>
  <si>
    <t>Montáž soklů z dlaždic keramických rovných flexibilní lepidlo v do 90 mm</t>
  </si>
  <si>
    <t>1142</t>
  </si>
  <si>
    <t>23,31</t>
  </si>
  <si>
    <t>19,00+7,78+12,20</t>
  </si>
  <si>
    <t>11,78+7,42+17,13</t>
  </si>
  <si>
    <t>581</t>
  </si>
  <si>
    <t>771574112</t>
  </si>
  <si>
    <t>Montáž podlah keramických hladkých lepených flexibilním lepidlem do 12 ks/ m2</t>
  </si>
  <si>
    <t>1144</t>
  </si>
  <si>
    <t>59761434</t>
  </si>
  <si>
    <t>dlažba keramická slinutá hladká do interiéru i exteriéru pro vysoké mechanické namáhání přes 9 do 12ks/m2</t>
  </si>
  <si>
    <t>1146</t>
  </si>
  <si>
    <t>116,16*1,10</t>
  </si>
  <si>
    <t>98,62*0,07*1,10</t>
  </si>
  <si>
    <t>583</t>
  </si>
  <si>
    <t>771577111</t>
  </si>
  <si>
    <t>Příplatek k montáži podlah keramických lepených flexibilním lepidlem za plochu do 5 m2</t>
  </si>
  <si>
    <t>1148</t>
  </si>
  <si>
    <t>3,07</t>
  </si>
  <si>
    <t>771577113</t>
  </si>
  <si>
    <t>Příplatek k montáži podlah keramických lepených flexibilním lepidlem za spárování bílým cementem</t>
  </si>
  <si>
    <t>1150</t>
  </si>
  <si>
    <t>585</t>
  </si>
  <si>
    <t>998771101</t>
  </si>
  <si>
    <t>Přesun hmot tonážní pro podlahy z dlaždic v objektech v do 6 m</t>
  </si>
  <si>
    <t>-686829129</t>
  </si>
  <si>
    <t>Podlahy povlakové</t>
  </si>
  <si>
    <t>776201811</t>
  </si>
  <si>
    <t>Demontáž lepených povlakových podlah bez podložky ručně</t>
  </si>
  <si>
    <t>1154</t>
  </si>
  <si>
    <t>19,78+3,58+9,26+7,75+1,02+3,07+14,30</t>
  </si>
  <si>
    <t>587</t>
  </si>
  <si>
    <t>998776101</t>
  </si>
  <si>
    <t>Přesun hmot tonážní pro podlahy povlakové v objektech v do 6 m</t>
  </si>
  <si>
    <t>-284863894</t>
  </si>
  <si>
    <t>781</t>
  </si>
  <si>
    <t>Dokončovací práce - obklady</t>
  </si>
  <si>
    <t>781121011</t>
  </si>
  <si>
    <t>Nátěr penetrační na stěnu</t>
  </si>
  <si>
    <t>1156</t>
  </si>
  <si>
    <t>589</t>
  </si>
  <si>
    <t>781474115</t>
  </si>
  <si>
    <t>Montáž obkladů vnitřních keramických hladkých do 25 ks/m2 lepených flexibilním lepidlem</t>
  </si>
  <si>
    <t>1158</t>
  </si>
  <si>
    <t>59761039</t>
  </si>
  <si>
    <t>obklad keramický hladký přes 22 do 25ks/m2</t>
  </si>
  <si>
    <t>1160</t>
  </si>
  <si>
    <t>110,02*1,1 "Přepočtené koeficientem množství</t>
  </si>
  <si>
    <t>591</t>
  </si>
  <si>
    <t>781474251</t>
  </si>
  <si>
    <t>Montáž obkladů vnitřních keramických listel výšky do 65 mm lepených flexibilním lepidlem</t>
  </si>
  <si>
    <t>1162</t>
  </si>
  <si>
    <t>(5,50+5,30+9,97+8,68+8,54+10,26+5,06+5,60)</t>
  </si>
  <si>
    <t>-(0,70*7+0,80*3+0,90*2)</t>
  </si>
  <si>
    <t>592</t>
  </si>
  <si>
    <t>597610051</t>
  </si>
  <si>
    <t>listela reliéfní keramická koupelnová 200x60mm</t>
  </si>
  <si>
    <t>1164</t>
  </si>
  <si>
    <t>55,31/0,20*1,10</t>
  </si>
  <si>
    <t>593</t>
  </si>
  <si>
    <t>781477111</t>
  </si>
  <si>
    <t>Příplatek k montáži obkladů vnitřních keramických hladkých za plochu do 10 m2</t>
  </si>
  <si>
    <t>1166</t>
  </si>
  <si>
    <t>781477113</t>
  </si>
  <si>
    <t>Příplatek k montáži obkladů vnitřních keramických hladkých za spárování bílým cementem</t>
  </si>
  <si>
    <t>1168</t>
  </si>
  <si>
    <t>595</t>
  </si>
  <si>
    <t>781491021</t>
  </si>
  <si>
    <t>Montáž zrcadel plochy do 1 m2 lepených silikonovým tmelem na keramický obklad</t>
  </si>
  <si>
    <t>1170</t>
  </si>
  <si>
    <t>0,60*0,40*3</t>
  </si>
  <si>
    <t>634651221</t>
  </si>
  <si>
    <t>zrcadlo antivandal nerezová ocel k montáži na stěnu s reflexním leštěným povrchem 600x400</t>
  </si>
  <si>
    <t>1172</t>
  </si>
  <si>
    <t>597</t>
  </si>
  <si>
    <t>998781101</t>
  </si>
  <si>
    <t>Přesun hmot tonážní pro obklady keramické v objektech v do 6 m</t>
  </si>
  <si>
    <t>-615035625</t>
  </si>
  <si>
    <t>Dokončovací práce - obklady z kamene</t>
  </si>
  <si>
    <t>782111112</t>
  </si>
  <si>
    <t>Montáž obkladu stěn z pravoúhlých desek z měkkého kamene do malty tl do 30 mm</t>
  </si>
  <si>
    <t>1176</t>
  </si>
  <si>
    <t>"doplnění obkladu"</t>
  </si>
  <si>
    <t>1,00*0,40*2</t>
  </si>
  <si>
    <t>599</t>
  </si>
  <si>
    <t>58380758</t>
  </si>
  <si>
    <t>kámen lomový soklový (1t=1,5m2)</t>
  </si>
  <si>
    <t>1178</t>
  </si>
  <si>
    <t>0,80/1,50</t>
  </si>
  <si>
    <t>782991111</t>
  </si>
  <si>
    <t>Penetrace podkladu obkladu z kamene</t>
  </si>
  <si>
    <t>1180</t>
  </si>
  <si>
    <t>601</t>
  </si>
  <si>
    <t>998782101</t>
  </si>
  <si>
    <t>Přesun hmot tonážní pro obklady kamenné v objektech v do 6 m</t>
  </si>
  <si>
    <t>1775364490</t>
  </si>
  <si>
    <t>783</t>
  </si>
  <si>
    <t>Dokončovací práce - nátěry</t>
  </si>
  <si>
    <t>783101401</t>
  </si>
  <si>
    <t>Ometení podkladu truhlářských konstrukcí před provedením nátěru</t>
  </si>
  <si>
    <t>1184</t>
  </si>
  <si>
    <t>603</t>
  </si>
  <si>
    <t>783106801</t>
  </si>
  <si>
    <t>Odstranění nátěrů z truhlářských konstrukcí obroušením</t>
  </si>
  <si>
    <t>1186</t>
  </si>
  <si>
    <t>"dveřní křídla - stávající"</t>
  </si>
  <si>
    <t>0,65*1,80*2</t>
  </si>
  <si>
    <t>0,72*2,13*2</t>
  </si>
  <si>
    <t>0,80*2,00*2</t>
  </si>
  <si>
    <t>Mezisoučet</t>
  </si>
  <si>
    <t>"římsy stávající krov"</t>
  </si>
  <si>
    <t>0,843*(10,90+0,90+3,40)</t>
  </si>
  <si>
    <t>0,727*8,86</t>
  </si>
  <si>
    <t>4,59*0,56*2*2+3,989*0,35*2</t>
  </si>
  <si>
    <t>604</t>
  </si>
  <si>
    <t>783114101</t>
  </si>
  <si>
    <t>Základní jednonásobný syntetický nátěr truhlářských konstrukcí</t>
  </si>
  <si>
    <t>1188</t>
  </si>
  <si>
    <t>605</t>
  </si>
  <si>
    <t>783118211</t>
  </si>
  <si>
    <t>Lakovací dvojnásobný syntetický nátěr truhlářských konstrukcí s mezibroušením</t>
  </si>
  <si>
    <t>1190</t>
  </si>
  <si>
    <t>783164101</t>
  </si>
  <si>
    <t>Základní jednonásobný olejový nátěr truhlářských konstrukcí</t>
  </si>
  <si>
    <t>1192</t>
  </si>
  <si>
    <t>607</t>
  </si>
  <si>
    <t>783168211</t>
  </si>
  <si>
    <t>Lakovací dvojnásobný olejový nátěr truhlářských konstrukcí s mezibroušením</t>
  </si>
  <si>
    <t>1194</t>
  </si>
  <si>
    <t>783301303</t>
  </si>
  <si>
    <t>Bezoplachové odrezivění zámečnických konstrukcí</t>
  </si>
  <si>
    <t>1196</t>
  </si>
  <si>
    <t>"zárubně - nové"</t>
  </si>
  <si>
    <t>(0,70+2,00*2)*(0,02*2+0,10)*4</t>
  </si>
  <si>
    <t>(0,80+2,00*2)*(0,02*2+0,10)*3</t>
  </si>
  <si>
    <t>(0,90+2,00*2)*(0,02*2+0,10)</t>
  </si>
  <si>
    <t>"zárubně - stávající"</t>
  </si>
  <si>
    <t>(0,65+1,80*2)*(0,02*2+0,15)</t>
  </si>
  <si>
    <t>(0,72+2,13*2)*(0,02*2+0,15)</t>
  </si>
  <si>
    <t>(0,80+2,00*2)*(0,02*2+0,20)</t>
  </si>
  <si>
    <t>609</t>
  </si>
  <si>
    <t>783306801</t>
  </si>
  <si>
    <t>Odstranění nátěru ze zámečnických konstrukcí obroušením</t>
  </si>
  <si>
    <t>1198</t>
  </si>
  <si>
    <t>783314101</t>
  </si>
  <si>
    <t>Základní jednonásobný syntetický nátěr zámečnických konstrukcí</t>
  </si>
  <si>
    <t>1200</t>
  </si>
  <si>
    <t>611</t>
  </si>
  <si>
    <t>783317101</t>
  </si>
  <si>
    <t>Krycí jednonásobný syntetický standardní nátěr zámečnických konstrukcí</t>
  </si>
  <si>
    <t>1202</t>
  </si>
  <si>
    <t>8,24*2</t>
  </si>
  <si>
    <t>783614551</t>
  </si>
  <si>
    <t>Základní jednonásobný syntetický nátěr potrubí DN do 50 mm</t>
  </si>
  <si>
    <t>1204</t>
  </si>
  <si>
    <t>613</t>
  </si>
  <si>
    <t>783615551</t>
  </si>
  <si>
    <t>Mezinátěr jednonásobný syntetický nátěr potrubí DN do 50 mm</t>
  </si>
  <si>
    <t>1206</t>
  </si>
  <si>
    <t>783617601</t>
  </si>
  <si>
    <t>Krycí jednonásobný syntetický nátěr potrubí DN do 50 mm</t>
  </si>
  <si>
    <t>1208</t>
  </si>
  <si>
    <t>615</t>
  </si>
  <si>
    <t>783801533</t>
  </si>
  <si>
    <t>Očištění 2x nátěrem biocidním přípravkem a opláchnutím omítek stupně členitosti 1 a 2</t>
  </si>
  <si>
    <t>1210</t>
  </si>
  <si>
    <t>"stěny"</t>
  </si>
  <si>
    <t>629,838</t>
  </si>
  <si>
    <t>783901403</t>
  </si>
  <si>
    <t>Vysátí dřevěných podlah před provedením nátěru</t>
  </si>
  <si>
    <t>1212</t>
  </si>
  <si>
    <t>Dokončovací práce - malby a tapety</t>
  </si>
  <si>
    <t>617</t>
  </si>
  <si>
    <t>784121001</t>
  </si>
  <si>
    <t>Oškrabání malby v mísnostech výšky do 3,80 m</t>
  </si>
  <si>
    <t>1214</t>
  </si>
  <si>
    <t>"stropy"</t>
  </si>
  <si>
    <t>232,55</t>
  </si>
  <si>
    <t>784181121</t>
  </si>
  <si>
    <t>Hloubková jednonásobná penetrace podkladu v místnostech výšky do 3,80 m</t>
  </si>
  <si>
    <t>1216</t>
  </si>
  <si>
    <t>619</t>
  </si>
  <si>
    <t>784211101</t>
  </si>
  <si>
    <t>Dvojnásobné bílé malby ze směsí za mokra výborně otěruvzdorných v místnostech výšky do 3,80 m</t>
  </si>
  <si>
    <t>1218</t>
  </si>
  <si>
    <t>787</t>
  </si>
  <si>
    <t>Dokončovací práce - zasklívání</t>
  </si>
  <si>
    <t>787911111</t>
  </si>
  <si>
    <t>Montáž bezpečnostní fólie na sklo</t>
  </si>
  <si>
    <t>1220</t>
  </si>
  <si>
    <t>621</t>
  </si>
  <si>
    <t>63479017</t>
  </si>
  <si>
    <t>fólie na sklo ochranné a bezpečnostní čirá 89%</t>
  </si>
  <si>
    <t>1222</t>
  </si>
  <si>
    <t>2,4*1,03 "Přepočtené koeficientem množství</t>
  </si>
  <si>
    <t>998787101</t>
  </si>
  <si>
    <t>Přesun hmot tonážní pro zasklívání v objektech v do 6 m</t>
  </si>
  <si>
    <t>2131024627</t>
  </si>
  <si>
    <t>Práce a dodávky M</t>
  </si>
  <si>
    <t>21-M</t>
  </si>
  <si>
    <t>Elektromontáže</t>
  </si>
  <si>
    <t>623</t>
  </si>
  <si>
    <t>210812001</t>
  </si>
  <si>
    <t>Montáž kabel Cu plný kulatý do 1 kV 2x1,5 až 6 mm2 uložený volně nebo v liště (CYKY)</t>
  </si>
  <si>
    <t>1226</t>
  </si>
  <si>
    <t>34111012</t>
  </si>
  <si>
    <t>kabel silový s Cu jádrem 1kV 2x4mm2</t>
  </si>
  <si>
    <t>1228</t>
  </si>
  <si>
    <t>23-M</t>
  </si>
  <si>
    <t>Montáže potrubí</t>
  </si>
  <si>
    <t>625</t>
  </si>
  <si>
    <t>230010256</t>
  </si>
  <si>
    <t>Montáž potrubí trouby ocelové závitové DN 25</t>
  </si>
  <si>
    <t>1230</t>
  </si>
  <si>
    <t>626</t>
  </si>
  <si>
    <t>14015017</t>
  </si>
  <si>
    <t>trubka ocelová izolovaná bralenem DN25-1"</t>
  </si>
  <si>
    <t>1232</t>
  </si>
  <si>
    <t>HZS</t>
  </si>
  <si>
    <t>Hodinové zúčtovací sazby</t>
  </si>
  <si>
    <t>627</t>
  </si>
  <si>
    <t>HZS3222</t>
  </si>
  <si>
    <t>Hodinová zúčtovací sazba montér slaboproudých zařízení odborný</t>
  </si>
  <si>
    <t>hod</t>
  </si>
  <si>
    <t>706643899</t>
  </si>
  <si>
    <t>OST</t>
  </si>
  <si>
    <t>Ostatní</t>
  </si>
  <si>
    <t>7492554012</t>
  </si>
  <si>
    <t>Montáž kabelů 4- a 5-žílových Cu do 25 mm2</t>
  </si>
  <si>
    <t>262144</t>
  </si>
  <si>
    <t>1234</t>
  </si>
  <si>
    <t>629</t>
  </si>
  <si>
    <t>7492501900</t>
  </si>
  <si>
    <t>Kabely, vodiče, šňůry Cu - nn Kabel silový 4 a 5-žílový Cu, plastová izolace CYKY 4J25 (4Bx25)</t>
  </si>
  <si>
    <t>1236</t>
  </si>
  <si>
    <t>7492500800</t>
  </si>
  <si>
    <t>Kabely, vodiče, šňůry Cu - nn Vodič jednožílový Cu, plastová izolace H07V-K 10 černý (CYA)</t>
  </si>
  <si>
    <t>1238</t>
  </si>
  <si>
    <t>631</t>
  </si>
  <si>
    <t>7492500820</t>
  </si>
  <si>
    <t>Kabely, vodiče, šňůry Cu - nn Vodič jednožílový Cu, plastová izolace H07V-K 10 sv.modrý (CYA)</t>
  </si>
  <si>
    <t>1240</t>
  </si>
  <si>
    <t>7492500840</t>
  </si>
  <si>
    <t>Kabely, vodiče, šňůry Cu - nn Vodič jednožílový Cu, plastová izolace H07V-K 10 zž (CYA)</t>
  </si>
  <si>
    <t>1242</t>
  </si>
  <si>
    <t>633</t>
  </si>
  <si>
    <t>7492500900</t>
  </si>
  <si>
    <t>Kabely, vodiče, šňůry Cu - nn Vodič jednožílový Cu, plastová izolace H07V-K 1,5 černý (CYA)</t>
  </si>
  <si>
    <t>1244</t>
  </si>
  <si>
    <t>7492500940</t>
  </si>
  <si>
    <t>Kabely, vodiče, šňůry Cu - nn Vodič jednožílový Cu, plastová izolace H07V-K 1,5 sv.modrý (CYA)</t>
  </si>
  <si>
    <t>1246</t>
  </si>
  <si>
    <t>635</t>
  </si>
  <si>
    <t>7492501050</t>
  </si>
  <si>
    <t>Kabely, vodiče, šňůry Cu - nn Vodič jednožílový Cu, plastová izolace H07V-K 2,5 černý (CYA)</t>
  </si>
  <si>
    <t>1248</t>
  </si>
  <si>
    <t>7494153010</t>
  </si>
  <si>
    <t>Montáž prázdných plastových kabelových skříní min. IP 44, výšky do 800 mm, hloubky do 320 mm kompaktní pilíř š do 530 mm</t>
  </si>
  <si>
    <t>1250</t>
  </si>
  <si>
    <t>637</t>
  </si>
  <si>
    <t>7493600210</t>
  </si>
  <si>
    <t>Kabelové a zásuvkové skříně, elektroměrové rozvaděče Smyčkové přípojkové skříně pro vodiče do průřezu 240 mm2 (SS) se 2 sadami pojistkových spodků velikosti 00 kompaktní pilíř včetně základu</t>
  </si>
  <si>
    <t>1252</t>
  </si>
  <si>
    <t>7494153015</t>
  </si>
  <si>
    <t>Montáž prázdných plastových kabelových skříní min. IP 44, výšky do 800 mm, hloubky do 320 mm kompaktní pilíř š 660-1 060 mm</t>
  </si>
  <si>
    <t>1254</t>
  </si>
  <si>
    <t>639</t>
  </si>
  <si>
    <t>7493600900</t>
  </si>
  <si>
    <t>Kabelové a zásuvkové skříně, elektroměrové rozvaděče Skříně elektroměrové pro přímé měření Rozváděč pro dvousazbový třífázový elektroměr do 40A kompaktní pilíř včetně základu</t>
  </si>
  <si>
    <t>1256</t>
  </si>
  <si>
    <t>7493600980</t>
  </si>
  <si>
    <t>Kabelové a zásuvkové skříně, elektroměrové rozvaděče Prázdné skříně a pilíře v provedení kompaktní pilíř plastová, venkovní min. IP44, šíře 660 - 1060 mm, výška do 800mm, hloubka do 320mm</t>
  </si>
  <si>
    <t>1258</t>
  </si>
  <si>
    <t>641</t>
  </si>
  <si>
    <t>7494351010</t>
  </si>
  <si>
    <t>Montáž jističů (do 10 kA) jednopólových do 20 A</t>
  </si>
  <si>
    <t>1260</t>
  </si>
  <si>
    <t>7494003118</t>
  </si>
  <si>
    <t>Modulární přístroje Jističe do 80 A; 10 kA 1-pólové In 2 A, Ue AC 230 V / DC 72 V, charakteristika B, 1pól, Icn 10 kA</t>
  </si>
  <si>
    <t>1262</t>
  </si>
  <si>
    <t>643</t>
  </si>
  <si>
    <t>7494003164</t>
  </si>
  <si>
    <t>Modulární přístroje Jističe do 80 A; 10 kA 1-pólové In 16 A, Ue AC 230 V / DC 72 V, charakteristika C, 1pól, Icn 10 kA</t>
  </si>
  <si>
    <t>1264</t>
  </si>
  <si>
    <t>7494351030</t>
  </si>
  <si>
    <t>Montáž jističů (do 10 kA) třípólových do 20 A</t>
  </si>
  <si>
    <t>1266</t>
  </si>
  <si>
    <t>645</t>
  </si>
  <si>
    <t>7494003458</t>
  </si>
  <si>
    <t>Modulární přístroje Jističe do 80 A; 10 kA 3-pólové In 16 A, Ue AC 230/400 V / DC 216 V, charakteristika D, 3pól, Icn 10 kA</t>
  </si>
  <si>
    <t>1268</t>
  </si>
  <si>
    <t>7494003388</t>
  </si>
  <si>
    <t>Modulární přístroje Jističe do 80 A; 10 kA 3-pólové In 20 A, Ue AC 230/400 V / DC 216 V, charakteristika B, 3pól, Icn 10 kA</t>
  </si>
  <si>
    <t>1270</t>
  </si>
  <si>
    <t>647</t>
  </si>
  <si>
    <t>7494003390</t>
  </si>
  <si>
    <t>Modulární přístroje Jističe do 80 A; 10 kA 3-pólové In 25 A, Ue AC 230/400 V / DC 216 V, charakteristika B, 3pól, Icn 10 kA</t>
  </si>
  <si>
    <t>1272</t>
  </si>
  <si>
    <t>7494453010</t>
  </si>
  <si>
    <t>Montáž pojistkových odpínačů pro válcové pojistky včetně montáže pojistek do 63 A jednopólový nebo 1+N pólový</t>
  </si>
  <si>
    <t>1274</t>
  </si>
  <si>
    <t>649</t>
  </si>
  <si>
    <t>7494007614</t>
  </si>
  <si>
    <t xml:space="preserve">Pojistkové systémy Odpínače, odpojovače a držáky válcových pojistkových vložek Pojistkové odpínače Ie 32 A, Ue AC 690 V/DC 440 V, pro válcové pojistkové vložky 10x38, 1pól. provedení, bez signalizace, náhrada za např.  OPVA10-1</t>
  </si>
  <si>
    <t>1276</t>
  </si>
  <si>
    <t>7494008644</t>
  </si>
  <si>
    <t>Pojistkové systémy Pojistkové vložky pro jištění polovodičů Válcové pojistkové vložky In 6A, Un AC 690 V / DC 440 V, velikost 10×38, gR - charakteristika pro jištění polovodičů, Cd/Pb free</t>
  </si>
  <si>
    <t>1278</t>
  </si>
  <si>
    <t>651</t>
  </si>
  <si>
    <t>7494551022</t>
  </si>
  <si>
    <t>Montáž vačkových silových spínačů - vypínačů třípólových nebo čtyřpólových do 63 A - vypínač 0-1</t>
  </si>
  <si>
    <t>1280</t>
  </si>
  <si>
    <t>652</t>
  </si>
  <si>
    <t>7494004520</t>
  </si>
  <si>
    <t>Modulární přístroje Ostatní přístroje -modulární přístroje Vypínače In 32 A, Ue AC 250/440 V, 3pól</t>
  </si>
  <si>
    <t>1282</t>
  </si>
  <si>
    <t>653</t>
  </si>
  <si>
    <t>7494556010</t>
  </si>
  <si>
    <t>Montáž vzduchových stykačů do 100 A</t>
  </si>
  <si>
    <t>1284</t>
  </si>
  <si>
    <t>7494004204</t>
  </si>
  <si>
    <t>Modulární přístroje Spínací přístroje Instalační stykače AC Ith 25 A, Uc AC 230 V, 4x zapínací kontakt, AC-3: 8,5A</t>
  </si>
  <si>
    <t>1286</t>
  </si>
  <si>
    <t>655</t>
  </si>
  <si>
    <t>7494656055</t>
  </si>
  <si>
    <t>Montáž ostatních měřících přístrojů spínacích hodin 1 - 2 kanálových</t>
  </si>
  <si>
    <t>1288</t>
  </si>
  <si>
    <t>7494004414</t>
  </si>
  <si>
    <t>Modulární přístroje Spínací přístroje Spínací hodiny In 16 A, Uc AC 230 V, 1x přepínací kontakt, týdenní program, 1 kanál, jazyk EN, záloha chodu</t>
  </si>
  <si>
    <t>1290</t>
  </si>
  <si>
    <t>657</t>
  </si>
  <si>
    <t>7494656060</t>
  </si>
  <si>
    <t>Montáž ostatních měřících přístrojů čidlo s fotoodporem ke spínacím hodinám</t>
  </si>
  <si>
    <t>1292</t>
  </si>
  <si>
    <t>7494010262</t>
  </si>
  <si>
    <t>Přístroje pro spínání a ovládání Měřící přístroje, elektroměry Ostatní měřící přístroje Čidlo s fotoodporem ke spínacím hodinám</t>
  </si>
  <si>
    <t>1294</t>
  </si>
  <si>
    <t>659</t>
  </si>
  <si>
    <t>7494658012</t>
  </si>
  <si>
    <t>Montáž elektroměrů trojfázových</t>
  </si>
  <si>
    <t>1296</t>
  </si>
  <si>
    <t>7494010346</t>
  </si>
  <si>
    <t>Přístroje pro spínání a ovládání Měřící přístroje, elektroměry Elektroměry ED310.DR.14Z302-00, 3 x 230/400 V, 0,2-63 A</t>
  </si>
  <si>
    <t>1298</t>
  </si>
  <si>
    <t>661</t>
  </si>
  <si>
    <t>7494004648</t>
  </si>
  <si>
    <t>Modulární přístroje Ostatní přístroje -modulární přístroje Elektrické zdroje výkon 4 VA, Upri AC 230 V, Usec AC 6, 8, 12 V, zkratuvzdorné provedení, šířka 3 moduly</t>
  </si>
  <si>
    <t>1300</t>
  </si>
  <si>
    <t>7592500020</t>
  </si>
  <si>
    <t>GSM - komunikátor</t>
  </si>
  <si>
    <t>1302</t>
  </si>
  <si>
    <t>663</t>
  </si>
  <si>
    <t>7494756014</t>
  </si>
  <si>
    <t>Montáž svornic řadových nn včetně upevnění a štítku pro Cu/Al vodiče do 6 mm2</t>
  </si>
  <si>
    <t>1304</t>
  </si>
  <si>
    <t>7494010378</t>
  </si>
  <si>
    <t xml:space="preserve">Přístroje pro spínání a ovládání Svornice a pomocný materiál Svornice Svorka RSA  4 A (RSA4) řadová bílá</t>
  </si>
  <si>
    <t>1306</t>
  </si>
  <si>
    <t>665</t>
  </si>
  <si>
    <t>7494756016</t>
  </si>
  <si>
    <t>Montáž svornic řadových nn včetně upevnění a štítku pro Cu/Al vodiče do 16 mm2</t>
  </si>
  <si>
    <t>1308</t>
  </si>
  <si>
    <t>7494010430</t>
  </si>
  <si>
    <t>Přístroje pro spínání a ovládání Svornice a pomocný materiál Svornice Svorka RSA 16 A řadová šedá</t>
  </si>
  <si>
    <t>1310</t>
  </si>
  <si>
    <t>667</t>
  </si>
  <si>
    <t>7494758010</t>
  </si>
  <si>
    <t>Montáž ostatních zařízení rozvaděčů nn přístrojový rošt</t>
  </si>
  <si>
    <t>1312</t>
  </si>
  <si>
    <t>7494010568</t>
  </si>
  <si>
    <t>Přístroje pro spínání a ovládání Svornice a pomocný materiál Ostatní Přístrojový rošt do rozvaděče nn</t>
  </si>
  <si>
    <t>1314</t>
  </si>
  <si>
    <t>669</t>
  </si>
  <si>
    <t>7494004670</t>
  </si>
  <si>
    <t>Modulární přístroje Ostatní přístroje -modulární přístroje Rozbočovací svorkovnice počet svorek 7, průřez 16 mm2, barva zelená</t>
  </si>
  <si>
    <t>1316</t>
  </si>
  <si>
    <t>7494004678</t>
  </si>
  <si>
    <t>Modulární přístroje Ostatní přístroje -modulární přístroje Rozbočovací svorkovnice počet svorek 12, průřez 16 mm2, barva modrá</t>
  </si>
  <si>
    <t>1318</t>
  </si>
  <si>
    <t>671</t>
  </si>
  <si>
    <t>7498150515</t>
  </si>
  <si>
    <t>Vyhotovení výchozí revizní zprávy pro opravné práce pro objem investičních nákladů přes 100 000 do 500 000 Kč</t>
  </si>
  <si>
    <t>1320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</si>
  <si>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</si>
  <si>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</si>
  <si>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1322</t>
  </si>
  <si>
    <t>VRN</t>
  </si>
  <si>
    <t>Vedlejší rozpočtové náklady</t>
  </si>
  <si>
    <t>VRN1</t>
  </si>
  <si>
    <t>Průzkumné, geodetické a projektové práce</t>
  </si>
  <si>
    <t>673</t>
  </si>
  <si>
    <t>011002000</t>
  </si>
  <si>
    <t>Průzkumné práce</t>
  </si>
  <si>
    <t>kpl</t>
  </si>
  <si>
    <t>1326</t>
  </si>
  <si>
    <t>012002000</t>
  </si>
  <si>
    <t>Geodetické práce</t>
  </si>
  <si>
    <t>1328</t>
  </si>
  <si>
    <t>675</t>
  </si>
  <si>
    <t>013254000</t>
  </si>
  <si>
    <t>Dokumentace skutečného provedení stavby</t>
  </si>
  <si>
    <t>1332</t>
  </si>
  <si>
    <t>VRN3</t>
  </si>
  <si>
    <t>Zařízení staveniště</t>
  </si>
  <si>
    <t>030001000</t>
  </si>
  <si>
    <t>-115881929</t>
  </si>
  <si>
    <t>VRN4</t>
  </si>
  <si>
    <t>Inženýrská činnost</t>
  </si>
  <si>
    <t>677</t>
  </si>
  <si>
    <t>044002000</t>
  </si>
  <si>
    <t>Revize</t>
  </si>
  <si>
    <t>180291829</t>
  </si>
  <si>
    <t>P</t>
  </si>
  <si>
    <t>Poznámka k položce:_x000d_
Vydání průkazu způsobilosti pro funkční celek, provizorní stav - vyhotovení dokladu o silnoproudých zařízeních a vydání průkazu</t>
  </si>
  <si>
    <t>VRN6</t>
  </si>
  <si>
    <t>Územní vlivy</t>
  </si>
  <si>
    <t>064203000</t>
  </si>
  <si>
    <t>Práce se škodlivými materiály</t>
  </si>
  <si>
    <t>1170544491</t>
  </si>
  <si>
    <t>VRN7</t>
  </si>
  <si>
    <t>Provozní vlivy</t>
  </si>
  <si>
    <t>679</t>
  </si>
  <si>
    <t>070001000</t>
  </si>
  <si>
    <t>-1707355275</t>
  </si>
  <si>
    <t>VRN9</t>
  </si>
  <si>
    <t>Ostatní náklady</t>
  </si>
  <si>
    <t>094103000</t>
  </si>
  <si>
    <t>Náklady na plánované vyklizení objektu</t>
  </si>
  <si>
    <t>1507330938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</si>
</sst>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37</v>
      </c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4"/>
      <c r="D35" s="55" t="s">
        <v>43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44</v>
      </c>
      <c r="U35" s="56"/>
      <c r="V35" s="56"/>
      <c r="W35" s="56"/>
      <c r="X35" s="58" t="s">
        <v>45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46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47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6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6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6" t="s">
        <v>48</v>
      </c>
      <c r="AI60" s="43"/>
      <c r="AJ60" s="43"/>
      <c r="AK60" s="43"/>
      <c r="AL60" s="43"/>
      <c r="AM60" s="66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3" t="s">
        <v>50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51</v>
      </c>
      <c r="AI64" s="67"/>
      <c r="AJ64" s="67"/>
      <c r="AK64" s="67"/>
      <c r="AL64" s="67"/>
      <c r="AM64" s="67"/>
      <c r="AN64" s="67"/>
      <c r="AO64" s="67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6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6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6" t="s">
        <v>48</v>
      </c>
      <c r="AI75" s="43"/>
      <c r="AJ75" s="43"/>
      <c r="AK75" s="43"/>
      <c r="AL75" s="43"/>
      <c r="AM75" s="66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5"/>
      <c r="BE77" s="39"/>
    </row>
    <row r="81" s="2" customFormat="1" ht="6.96" customHeight="1">
      <c r="A81" s="39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65420140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Sepekov ON - oprava budovy zastávky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80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1" t="str">
        <f>IF(AN8= "","",AN8)</f>
        <v>25. 2. 2020</v>
      </c>
      <c r="AN87" s="81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3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2" t="str">
        <f>IF(E17="","",E17)</f>
        <v xml:space="preserve"> </v>
      </c>
      <c r="AN89" s="73"/>
      <c r="AO89" s="73"/>
      <c r="AP89" s="73"/>
      <c r="AQ89" s="41"/>
      <c r="AR89" s="45"/>
      <c r="AS89" s="83" t="s">
        <v>53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3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2" t="str">
        <f>IF(E20="","",E20)</f>
        <v xml:space="preserve"> </v>
      </c>
      <c r="AN90" s="73"/>
      <c r="AO90" s="73"/>
      <c r="AP90" s="73"/>
      <c r="AQ90" s="41"/>
      <c r="AR90" s="45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39"/>
    </row>
    <row r="92" s="2" customFormat="1" ht="29.28" customHeight="1">
      <c r="A92" s="39"/>
      <c r="B92" s="40"/>
      <c r="C92" s="95" t="s">
        <v>54</v>
      </c>
      <c r="D92" s="96"/>
      <c r="E92" s="96"/>
      <c r="F92" s="96"/>
      <c r="G92" s="96"/>
      <c r="H92" s="97"/>
      <c r="I92" s="98" t="s">
        <v>55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56</v>
      </c>
      <c r="AH92" s="96"/>
      <c r="AI92" s="96"/>
      <c r="AJ92" s="96"/>
      <c r="AK92" s="96"/>
      <c r="AL92" s="96"/>
      <c r="AM92" s="96"/>
      <c r="AN92" s="98" t="s">
        <v>57</v>
      </c>
      <c r="AO92" s="96"/>
      <c r="AP92" s="100"/>
      <c r="AQ92" s="101" t="s">
        <v>58</v>
      </c>
      <c r="AR92" s="45"/>
      <c r="AS92" s="102" t="s">
        <v>59</v>
      </c>
      <c r="AT92" s="103" t="s">
        <v>60</v>
      </c>
      <c r="AU92" s="103" t="s">
        <v>61</v>
      </c>
      <c r="AV92" s="103" t="s">
        <v>62</v>
      </c>
      <c r="AW92" s="103" t="s">
        <v>63</v>
      </c>
      <c r="AX92" s="103" t="s">
        <v>64</v>
      </c>
      <c r="AY92" s="103" t="s">
        <v>65</v>
      </c>
      <c r="AZ92" s="103" t="s">
        <v>66</v>
      </c>
      <c r="BA92" s="103" t="s">
        <v>67</v>
      </c>
      <c r="BB92" s="103" t="s">
        <v>68</v>
      </c>
      <c r="BC92" s="103" t="s">
        <v>69</v>
      </c>
      <c r="BD92" s="104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39"/>
    </row>
    <row r="94" s="6" customFormat="1" ht="32.4" customHeight="1">
      <c r="A94" s="6"/>
      <c r="B94" s="108"/>
      <c r="C94" s="109" t="s">
        <v>71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72</v>
      </c>
      <c r="BT94" s="119" t="s">
        <v>73</v>
      </c>
      <c r="BU94" s="120" t="s">
        <v>74</v>
      </c>
      <c r="BV94" s="119" t="s">
        <v>75</v>
      </c>
      <c r="BW94" s="119" t="s">
        <v>5</v>
      </c>
      <c r="BX94" s="119" t="s">
        <v>76</v>
      </c>
      <c r="CL94" s="119" t="s">
        <v>1</v>
      </c>
    </row>
    <row r="95" s="7" customFormat="1" ht="24.75" customHeight="1">
      <c r="A95" s="121" t="s">
        <v>77</v>
      </c>
      <c r="B95" s="122"/>
      <c r="C95" s="123"/>
      <c r="D95" s="124" t="s">
        <v>14</v>
      </c>
      <c r="E95" s="124"/>
      <c r="F95" s="124"/>
      <c r="G95" s="124"/>
      <c r="H95" s="124"/>
      <c r="I95" s="125"/>
      <c r="J95" s="124" t="s">
        <v>17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'65420140 - Sepekov ON - o...'!J30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78</v>
      </c>
      <c r="AR95" s="128"/>
      <c r="AS95" s="129">
        <v>0</v>
      </c>
      <c r="AT95" s="130">
        <f>ROUND(SUM(AV95:AW95),2)</f>
        <v>0</v>
      </c>
      <c r="AU95" s="131">
        <f>'65420140 - Sepekov ON - o...'!P169</f>
        <v>0</v>
      </c>
      <c r="AV95" s="130">
        <f>'65420140 - Sepekov ON - o...'!J33</f>
        <v>0</v>
      </c>
      <c r="AW95" s="130">
        <f>'65420140 - Sepekov ON - o...'!J34</f>
        <v>0</v>
      </c>
      <c r="AX95" s="130">
        <f>'65420140 - Sepekov ON - o...'!J35</f>
        <v>0</v>
      </c>
      <c r="AY95" s="130">
        <f>'65420140 - Sepekov ON - o...'!J36</f>
        <v>0</v>
      </c>
      <c r="AZ95" s="130">
        <f>'65420140 - Sepekov ON - o...'!F33</f>
        <v>0</v>
      </c>
      <c r="BA95" s="130">
        <f>'65420140 - Sepekov ON - o...'!F34</f>
        <v>0</v>
      </c>
      <c r="BB95" s="130">
        <f>'65420140 - Sepekov ON - o...'!F35</f>
        <v>0</v>
      </c>
      <c r="BC95" s="130">
        <f>'65420140 - Sepekov ON - o...'!F36</f>
        <v>0</v>
      </c>
      <c r="BD95" s="132">
        <f>'65420140 - Sepekov ON - o...'!F37</f>
        <v>0</v>
      </c>
      <c r="BE95" s="7"/>
      <c r="BT95" s="133" t="s">
        <v>79</v>
      </c>
      <c r="BV95" s="133" t="s">
        <v>75</v>
      </c>
      <c r="BW95" s="133" t="s">
        <v>80</v>
      </c>
      <c r="BX95" s="133" t="s">
        <v>5</v>
      </c>
      <c r="CL95" s="133" t="s">
        <v>1</v>
      </c>
      <c r="CM95" s="133" t="s">
        <v>81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8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FEGJtjBFpCrs71yTTCHTCoTfxNQ6W3sUn+Ge7Cu9Msd6O1wPuejEvifEuN5drPZTIZyOroOJ0uzbYlUkZkYRYw==" hashValue="KELKL9In8tnTx6k0Cyv7nQyQe/qcUCCN5/N/UZh4thoOUR6CukcFztKM4IVyhfzxjWut5dbg3rP5hhv2H+je1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40 - Sepekov ON -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21"/>
      <c r="AT3" s="18" t="s">
        <v>81</v>
      </c>
    </row>
    <row r="4" s="1" customFormat="1" ht="24.96" customHeight="1">
      <c r="B4" s="21"/>
      <c r="D4" s="138" t="s">
        <v>82</v>
      </c>
      <c r="I4" s="134"/>
      <c r="L4" s="21"/>
      <c r="M4" s="139" t="s">
        <v>10</v>
      </c>
      <c r="AT4" s="18" t="s">
        <v>30</v>
      </c>
    </row>
    <row r="5" s="1" customFormat="1" ht="6.96" customHeight="1">
      <c r="B5" s="21"/>
      <c r="I5" s="134"/>
      <c r="L5" s="21"/>
    </row>
    <row r="6" s="1" customFormat="1" ht="12" customHeight="1">
      <c r="B6" s="21"/>
      <c r="D6" s="140" t="s">
        <v>16</v>
      </c>
      <c r="I6" s="134"/>
      <c r="L6" s="21"/>
    </row>
    <row r="7" s="1" customFormat="1" ht="16.5" customHeight="1">
      <c r="B7" s="21"/>
      <c r="E7" s="141" t="str">
        <f>'Rekapitulace stavby'!K6</f>
        <v>Sepekov ON - oprava budovy zastávky</v>
      </c>
      <c r="F7" s="140"/>
      <c r="G7" s="140"/>
      <c r="H7" s="140"/>
      <c r="I7" s="134"/>
      <c r="L7" s="21"/>
    </row>
    <row r="8" s="2" customFormat="1" ht="12" customHeight="1">
      <c r="A8" s="39"/>
      <c r="B8" s="45"/>
      <c r="C8" s="39"/>
      <c r="D8" s="140" t="s">
        <v>83</v>
      </c>
      <c r="E8" s="39"/>
      <c r="F8" s="39"/>
      <c r="G8" s="39"/>
      <c r="H8" s="39"/>
      <c r="I8" s="142"/>
      <c r="J8" s="39"/>
      <c r="K8" s="39"/>
      <c r="L8" s="6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84</v>
      </c>
      <c r="F9" s="39"/>
      <c r="G9" s="39"/>
      <c r="H9" s="39"/>
      <c r="I9" s="142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2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0" t="s">
        <v>18</v>
      </c>
      <c r="E11" s="39"/>
      <c r="F11" s="144" t="s">
        <v>1</v>
      </c>
      <c r="G11" s="39"/>
      <c r="H11" s="39"/>
      <c r="I11" s="145" t="s">
        <v>19</v>
      </c>
      <c r="J11" s="144" t="s">
        <v>1</v>
      </c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0" t="s">
        <v>20</v>
      </c>
      <c r="E12" s="39"/>
      <c r="F12" s="144" t="s">
        <v>21</v>
      </c>
      <c r="G12" s="39"/>
      <c r="H12" s="39"/>
      <c r="I12" s="145" t="s">
        <v>22</v>
      </c>
      <c r="J12" s="146" t="str">
        <f>'Rekapitulace stavby'!AN8</f>
        <v>25. 2. 2020</v>
      </c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2"/>
      <c r="J13" s="39"/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0" t="s">
        <v>24</v>
      </c>
      <c r="E14" s="39"/>
      <c r="F14" s="39"/>
      <c r="G14" s="39"/>
      <c r="H14" s="39"/>
      <c r="I14" s="145" t="s">
        <v>25</v>
      </c>
      <c r="J14" s="144" t="str">
        <f>IF('Rekapitulace stavby'!AN10="","",'Rekapitulace stavby'!AN10)</f>
        <v/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5" t="s">
        <v>26</v>
      </c>
      <c r="J15" s="144" t="str">
        <f>IF('Rekapitulace stavby'!AN11="","",'Rekapitulace stavby'!AN11)</f>
        <v/>
      </c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2"/>
      <c r="J16" s="39"/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0" t="s">
        <v>27</v>
      </c>
      <c r="E17" s="39"/>
      <c r="F17" s="39"/>
      <c r="G17" s="39"/>
      <c r="H17" s="39"/>
      <c r="I17" s="145" t="s">
        <v>25</v>
      </c>
      <c r="J17" s="34" t="str">
        <f>'Rekapitulace stavby'!AN13</f>
        <v>Vyplň údaj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5" t="s">
        <v>26</v>
      </c>
      <c r="J18" s="34" t="str">
        <f>'Rekapitulace stavby'!AN14</f>
        <v>Vyplň údaj</v>
      </c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2"/>
      <c r="J19" s="39"/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0" t="s">
        <v>29</v>
      </c>
      <c r="E20" s="39"/>
      <c r="F20" s="39"/>
      <c r="G20" s="39"/>
      <c r="H20" s="39"/>
      <c r="I20" s="145" t="s">
        <v>25</v>
      </c>
      <c r="J20" s="144" t="str">
        <f>IF('Rekapitulace stavby'!AN16="","",'Rekapitulace stavby'!AN16)</f>
        <v/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5" t="s">
        <v>26</v>
      </c>
      <c r="J21" s="144" t="str">
        <f>IF('Rekapitulace stavby'!AN17="","",'Rekapitulace stavby'!AN17)</f>
        <v/>
      </c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2"/>
      <c r="J22" s="39"/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0" t="s">
        <v>31</v>
      </c>
      <c r="E23" s="39"/>
      <c r="F23" s="39"/>
      <c r="G23" s="39"/>
      <c r="H23" s="39"/>
      <c r="I23" s="145" t="s">
        <v>25</v>
      </c>
      <c r="J23" s="144" t="str">
        <f>IF('Rekapitulace stavby'!AN19="","",'Rekapitulace stavby'!AN19)</f>
        <v/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5" t="s">
        <v>26</v>
      </c>
      <c r="J24" s="144" t="str">
        <f>IF('Rekapitulace stavby'!AN20="","",'Rekapitulace stavby'!AN20)</f>
        <v/>
      </c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2"/>
      <c r="J25" s="39"/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0" t="s">
        <v>32</v>
      </c>
      <c r="E26" s="39"/>
      <c r="F26" s="39"/>
      <c r="G26" s="39"/>
      <c r="H26" s="39"/>
      <c r="I26" s="142"/>
      <c r="J26" s="39"/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2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3"/>
      <c r="J29" s="152"/>
      <c r="K29" s="152"/>
      <c r="L29" s="6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33</v>
      </c>
      <c r="E30" s="39"/>
      <c r="F30" s="39"/>
      <c r="G30" s="39"/>
      <c r="H30" s="39"/>
      <c r="I30" s="142"/>
      <c r="J30" s="155">
        <f>ROUND(J169, 2)</f>
        <v>0</v>
      </c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3"/>
      <c r="J31" s="152"/>
      <c r="K31" s="152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35</v>
      </c>
      <c r="G32" s="39"/>
      <c r="H32" s="39"/>
      <c r="I32" s="157" t="s">
        <v>34</v>
      </c>
      <c r="J32" s="156" t="s">
        <v>36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8" t="s">
        <v>37</v>
      </c>
      <c r="E33" s="140" t="s">
        <v>38</v>
      </c>
      <c r="F33" s="159">
        <f>ROUND((SUM(BE169:BE1821)),  2)</f>
        <v>0</v>
      </c>
      <c r="G33" s="39"/>
      <c r="H33" s="39"/>
      <c r="I33" s="160">
        <v>0.20999999999999999</v>
      </c>
      <c r="J33" s="159">
        <f>ROUND(((SUM(BE169:BE1821))*I33),  2)</f>
        <v>0</v>
      </c>
      <c r="K33" s="39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0" t="s">
        <v>39</v>
      </c>
      <c r="F34" s="159">
        <f>ROUND((SUM(BF169:BF1821)),  2)</f>
        <v>0</v>
      </c>
      <c r="G34" s="39"/>
      <c r="H34" s="39"/>
      <c r="I34" s="160">
        <v>0.14999999999999999</v>
      </c>
      <c r="J34" s="159">
        <f>ROUND(((SUM(BF169:BF1821))*I34),  2)</f>
        <v>0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0" t="s">
        <v>37</v>
      </c>
      <c r="E35" s="140" t="s">
        <v>40</v>
      </c>
      <c r="F35" s="159">
        <f>ROUND((SUM(BG169:BG1821)),  2)</f>
        <v>0</v>
      </c>
      <c r="G35" s="39"/>
      <c r="H35" s="39"/>
      <c r="I35" s="160">
        <v>0.20999999999999999</v>
      </c>
      <c r="J35" s="159">
        <f>0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0" t="s">
        <v>41</v>
      </c>
      <c r="F36" s="159">
        <f>ROUND((SUM(BH169:BH1821)),  2)</f>
        <v>0</v>
      </c>
      <c r="G36" s="39"/>
      <c r="H36" s="39"/>
      <c r="I36" s="160">
        <v>0.14999999999999999</v>
      </c>
      <c r="J36" s="159">
        <f>0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0" t="s">
        <v>42</v>
      </c>
      <c r="F37" s="159">
        <f>ROUND((SUM(BI169:BI1821)),  2)</f>
        <v>0</v>
      </c>
      <c r="G37" s="39"/>
      <c r="H37" s="39"/>
      <c r="I37" s="160">
        <v>0</v>
      </c>
      <c r="J37" s="159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2"/>
      <c r="J38" s="39"/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1"/>
      <c r="D39" s="162" t="s">
        <v>43</v>
      </c>
      <c r="E39" s="163"/>
      <c r="F39" s="163"/>
      <c r="G39" s="164" t="s">
        <v>44</v>
      </c>
      <c r="H39" s="165" t="s">
        <v>45</v>
      </c>
      <c r="I39" s="166"/>
      <c r="J39" s="167">
        <f>SUM(J30:J37)</f>
        <v>0</v>
      </c>
      <c r="K39" s="168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2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4"/>
      <c r="L41" s="21"/>
    </row>
    <row r="42" s="1" customFormat="1" ht="14.4" customHeight="1">
      <c r="B42" s="21"/>
      <c r="I42" s="134"/>
      <c r="L42" s="21"/>
    </row>
    <row r="43" s="1" customFormat="1" ht="14.4" customHeight="1">
      <c r="B43" s="21"/>
      <c r="I43" s="134"/>
      <c r="L43" s="21"/>
    </row>
    <row r="44" s="1" customFormat="1" ht="14.4" customHeight="1">
      <c r="B44" s="21"/>
      <c r="I44" s="134"/>
      <c r="L44" s="21"/>
    </row>
    <row r="45" s="1" customFormat="1" ht="14.4" customHeight="1">
      <c r="B45" s="21"/>
      <c r="I45" s="134"/>
      <c r="L45" s="21"/>
    </row>
    <row r="46" s="1" customFormat="1" ht="14.4" customHeight="1">
      <c r="B46" s="21"/>
      <c r="I46" s="134"/>
      <c r="L46" s="21"/>
    </row>
    <row r="47" s="1" customFormat="1" ht="14.4" customHeight="1">
      <c r="B47" s="21"/>
      <c r="I47" s="134"/>
      <c r="L47" s="21"/>
    </row>
    <row r="48" s="1" customFormat="1" ht="14.4" customHeight="1">
      <c r="B48" s="21"/>
      <c r="I48" s="134"/>
      <c r="L48" s="21"/>
    </row>
    <row r="49" s="1" customFormat="1" ht="14.4" customHeight="1">
      <c r="B49" s="21"/>
      <c r="I49" s="134"/>
      <c r="L49" s="21"/>
    </row>
    <row r="50" s="2" customFormat="1" ht="14.4" customHeight="1">
      <c r="B50" s="65"/>
      <c r="D50" s="169" t="s">
        <v>46</v>
      </c>
      <c r="E50" s="170"/>
      <c r="F50" s="170"/>
      <c r="G50" s="169" t="s">
        <v>47</v>
      </c>
      <c r="H50" s="170"/>
      <c r="I50" s="171"/>
      <c r="J50" s="170"/>
      <c r="K50" s="170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48</v>
      </c>
      <c r="E61" s="173"/>
      <c r="F61" s="174" t="s">
        <v>49</v>
      </c>
      <c r="G61" s="172" t="s">
        <v>48</v>
      </c>
      <c r="H61" s="173"/>
      <c r="I61" s="175"/>
      <c r="J61" s="176" t="s">
        <v>49</v>
      </c>
      <c r="K61" s="173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9" t="s">
        <v>50</v>
      </c>
      <c r="E65" s="177"/>
      <c r="F65" s="177"/>
      <c r="G65" s="169" t="s">
        <v>51</v>
      </c>
      <c r="H65" s="177"/>
      <c r="I65" s="178"/>
      <c r="J65" s="177"/>
      <c r="K65" s="177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48</v>
      </c>
      <c r="E76" s="173"/>
      <c r="F76" s="174" t="s">
        <v>49</v>
      </c>
      <c r="G76" s="172" t="s">
        <v>48</v>
      </c>
      <c r="H76" s="173"/>
      <c r="I76" s="175"/>
      <c r="J76" s="176" t="s">
        <v>49</v>
      </c>
      <c r="K76" s="173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142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2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2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Sepekov ON - oprava budovy zastávky</v>
      </c>
      <c r="F85" s="33"/>
      <c r="G85" s="33"/>
      <c r="H85" s="33"/>
      <c r="I85" s="142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83</v>
      </c>
      <c r="D86" s="41"/>
      <c r="E86" s="41"/>
      <c r="F86" s="41"/>
      <c r="G86" s="41"/>
      <c r="H86" s="41"/>
      <c r="I86" s="142"/>
      <c r="J86" s="41"/>
      <c r="K86" s="41"/>
      <c r="L86" s="6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8" t="str">
        <f>E9</f>
        <v>65420140 - Sepekov ON - oprava budovy zastávky</v>
      </c>
      <c r="F87" s="41"/>
      <c r="G87" s="41"/>
      <c r="H87" s="41"/>
      <c r="I87" s="142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2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5" t="s">
        <v>22</v>
      </c>
      <c r="J89" s="81" t="str">
        <f>IF(J12="","",J12)</f>
        <v>25. 2. 2020</v>
      </c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2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5" t="s">
        <v>29</v>
      </c>
      <c r="J91" s="37" t="str">
        <f>E21</f>
        <v xml:space="preserve"> 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5" t="s">
        <v>31</v>
      </c>
      <c r="J92" s="37" t="str">
        <f>E24</f>
        <v xml:space="preserve"> </v>
      </c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2"/>
      <c r="J93" s="41"/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86</v>
      </c>
      <c r="D94" s="187"/>
      <c r="E94" s="187"/>
      <c r="F94" s="187"/>
      <c r="G94" s="187"/>
      <c r="H94" s="187"/>
      <c r="I94" s="188"/>
      <c r="J94" s="189" t="s">
        <v>87</v>
      </c>
      <c r="K94" s="187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2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88</v>
      </c>
      <c r="D96" s="41"/>
      <c r="E96" s="41"/>
      <c r="F96" s="41"/>
      <c r="G96" s="41"/>
      <c r="H96" s="41"/>
      <c r="I96" s="142"/>
      <c r="J96" s="112">
        <f>J169</f>
        <v>0</v>
      </c>
      <c r="K96" s="4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89</v>
      </c>
    </row>
    <row r="97" s="9" customFormat="1" ht="24.96" customHeight="1">
      <c r="A97" s="9"/>
      <c r="B97" s="191"/>
      <c r="C97" s="192"/>
      <c r="D97" s="193" t="s">
        <v>90</v>
      </c>
      <c r="E97" s="194"/>
      <c r="F97" s="194"/>
      <c r="G97" s="194"/>
      <c r="H97" s="194"/>
      <c r="I97" s="195"/>
      <c r="J97" s="196">
        <f>J170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91</v>
      </c>
      <c r="E98" s="201"/>
      <c r="F98" s="201"/>
      <c r="G98" s="201"/>
      <c r="H98" s="201"/>
      <c r="I98" s="202"/>
      <c r="J98" s="203">
        <f>J171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92</v>
      </c>
      <c r="E99" s="201"/>
      <c r="F99" s="201"/>
      <c r="G99" s="201"/>
      <c r="H99" s="201"/>
      <c r="I99" s="202"/>
      <c r="J99" s="203">
        <f>J258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93</v>
      </c>
      <c r="E100" s="201"/>
      <c r="F100" s="201"/>
      <c r="G100" s="201"/>
      <c r="H100" s="201"/>
      <c r="I100" s="202"/>
      <c r="J100" s="203">
        <f>J294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94</v>
      </c>
      <c r="E101" s="201"/>
      <c r="F101" s="201"/>
      <c r="G101" s="201"/>
      <c r="H101" s="201"/>
      <c r="I101" s="202"/>
      <c r="J101" s="203">
        <f>J370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95</v>
      </c>
      <c r="E102" s="201"/>
      <c r="F102" s="201"/>
      <c r="G102" s="201"/>
      <c r="H102" s="201"/>
      <c r="I102" s="202"/>
      <c r="J102" s="203">
        <f>J391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96</v>
      </c>
      <c r="E103" s="201"/>
      <c r="F103" s="201"/>
      <c r="G103" s="201"/>
      <c r="H103" s="201"/>
      <c r="I103" s="202"/>
      <c r="J103" s="203">
        <f>J400</f>
        <v>0</v>
      </c>
      <c r="K103" s="199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97</v>
      </c>
      <c r="E104" s="201"/>
      <c r="F104" s="201"/>
      <c r="G104" s="201"/>
      <c r="H104" s="201"/>
      <c r="I104" s="202"/>
      <c r="J104" s="203">
        <f>J563</f>
        <v>0</v>
      </c>
      <c r="K104" s="199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98</v>
      </c>
      <c r="E105" s="201"/>
      <c r="F105" s="201"/>
      <c r="G105" s="201"/>
      <c r="H105" s="201"/>
      <c r="I105" s="202"/>
      <c r="J105" s="203">
        <f>J601</f>
        <v>0</v>
      </c>
      <c r="K105" s="199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8"/>
      <c r="C106" s="199"/>
      <c r="D106" s="200" t="s">
        <v>99</v>
      </c>
      <c r="E106" s="201"/>
      <c r="F106" s="201"/>
      <c r="G106" s="201"/>
      <c r="H106" s="201"/>
      <c r="I106" s="202"/>
      <c r="J106" s="203">
        <f>J834</f>
        <v>0</v>
      </c>
      <c r="K106" s="199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100</v>
      </c>
      <c r="E107" s="201"/>
      <c r="F107" s="201"/>
      <c r="G107" s="201"/>
      <c r="H107" s="201"/>
      <c r="I107" s="202"/>
      <c r="J107" s="203">
        <f>J843</f>
        <v>0</v>
      </c>
      <c r="K107" s="199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1"/>
      <c r="C108" s="192"/>
      <c r="D108" s="193" t="s">
        <v>101</v>
      </c>
      <c r="E108" s="194"/>
      <c r="F108" s="194"/>
      <c r="G108" s="194"/>
      <c r="H108" s="194"/>
      <c r="I108" s="195"/>
      <c r="J108" s="196">
        <f>J845</f>
        <v>0</v>
      </c>
      <c r="K108" s="192"/>
      <c r="L108" s="19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8"/>
      <c r="C109" s="199"/>
      <c r="D109" s="200" t="s">
        <v>102</v>
      </c>
      <c r="E109" s="201"/>
      <c r="F109" s="201"/>
      <c r="G109" s="201"/>
      <c r="H109" s="201"/>
      <c r="I109" s="202"/>
      <c r="J109" s="203">
        <f>J846</f>
        <v>0</v>
      </c>
      <c r="K109" s="199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103</v>
      </c>
      <c r="E110" s="201"/>
      <c r="F110" s="201"/>
      <c r="G110" s="201"/>
      <c r="H110" s="201"/>
      <c r="I110" s="202"/>
      <c r="J110" s="203">
        <f>J887</f>
        <v>0</v>
      </c>
      <c r="K110" s="199"/>
      <c r="L110" s="20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104</v>
      </c>
      <c r="E111" s="201"/>
      <c r="F111" s="201"/>
      <c r="G111" s="201"/>
      <c r="H111" s="201"/>
      <c r="I111" s="202"/>
      <c r="J111" s="203">
        <f>J905</f>
        <v>0</v>
      </c>
      <c r="K111" s="199"/>
      <c r="L111" s="20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105</v>
      </c>
      <c r="E112" s="201"/>
      <c r="F112" s="201"/>
      <c r="G112" s="201"/>
      <c r="H112" s="201"/>
      <c r="I112" s="202"/>
      <c r="J112" s="203">
        <f>J918</f>
        <v>0</v>
      </c>
      <c r="K112" s="199"/>
      <c r="L112" s="20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106</v>
      </c>
      <c r="E113" s="201"/>
      <c r="F113" s="201"/>
      <c r="G113" s="201"/>
      <c r="H113" s="201"/>
      <c r="I113" s="202"/>
      <c r="J113" s="203">
        <f>J938</f>
        <v>0</v>
      </c>
      <c r="K113" s="199"/>
      <c r="L113" s="20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107</v>
      </c>
      <c r="E114" s="201"/>
      <c r="F114" s="201"/>
      <c r="G114" s="201"/>
      <c r="H114" s="201"/>
      <c r="I114" s="202"/>
      <c r="J114" s="203">
        <f>J978</f>
        <v>0</v>
      </c>
      <c r="K114" s="199"/>
      <c r="L114" s="20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108</v>
      </c>
      <c r="E115" s="201"/>
      <c r="F115" s="201"/>
      <c r="G115" s="201"/>
      <c r="H115" s="201"/>
      <c r="I115" s="202"/>
      <c r="J115" s="203">
        <f>J991</f>
        <v>0</v>
      </c>
      <c r="K115" s="199"/>
      <c r="L115" s="20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109</v>
      </c>
      <c r="E116" s="201"/>
      <c r="F116" s="201"/>
      <c r="G116" s="201"/>
      <c r="H116" s="201"/>
      <c r="I116" s="202"/>
      <c r="J116" s="203">
        <f>J1027</f>
        <v>0</v>
      </c>
      <c r="K116" s="199"/>
      <c r="L116" s="20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110</v>
      </c>
      <c r="E117" s="201"/>
      <c r="F117" s="201"/>
      <c r="G117" s="201"/>
      <c r="H117" s="201"/>
      <c r="I117" s="202"/>
      <c r="J117" s="203">
        <f>J1030</f>
        <v>0</v>
      </c>
      <c r="K117" s="199"/>
      <c r="L117" s="20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8"/>
      <c r="C118" s="199"/>
      <c r="D118" s="200" t="s">
        <v>111</v>
      </c>
      <c r="E118" s="201"/>
      <c r="F118" s="201"/>
      <c r="G118" s="201"/>
      <c r="H118" s="201"/>
      <c r="I118" s="202"/>
      <c r="J118" s="203">
        <f>J1032</f>
        <v>0</v>
      </c>
      <c r="K118" s="199"/>
      <c r="L118" s="20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8"/>
      <c r="C119" s="199"/>
      <c r="D119" s="200" t="s">
        <v>112</v>
      </c>
      <c r="E119" s="201"/>
      <c r="F119" s="201"/>
      <c r="G119" s="201"/>
      <c r="H119" s="201"/>
      <c r="I119" s="202"/>
      <c r="J119" s="203">
        <f>J1039</f>
        <v>0</v>
      </c>
      <c r="K119" s="199"/>
      <c r="L119" s="20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8"/>
      <c r="C120" s="199"/>
      <c r="D120" s="200" t="s">
        <v>113</v>
      </c>
      <c r="E120" s="201"/>
      <c r="F120" s="201"/>
      <c r="G120" s="201"/>
      <c r="H120" s="201"/>
      <c r="I120" s="202"/>
      <c r="J120" s="203">
        <f>J1048</f>
        <v>0</v>
      </c>
      <c r="K120" s="199"/>
      <c r="L120" s="20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8"/>
      <c r="C121" s="199"/>
      <c r="D121" s="200" t="s">
        <v>114</v>
      </c>
      <c r="E121" s="201"/>
      <c r="F121" s="201"/>
      <c r="G121" s="201"/>
      <c r="H121" s="201"/>
      <c r="I121" s="202"/>
      <c r="J121" s="203">
        <f>J1060</f>
        <v>0</v>
      </c>
      <c r="K121" s="199"/>
      <c r="L121" s="20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8"/>
      <c r="C122" s="199"/>
      <c r="D122" s="200" t="s">
        <v>115</v>
      </c>
      <c r="E122" s="201"/>
      <c r="F122" s="201"/>
      <c r="G122" s="201"/>
      <c r="H122" s="201"/>
      <c r="I122" s="202"/>
      <c r="J122" s="203">
        <f>J1074</f>
        <v>0</v>
      </c>
      <c r="K122" s="199"/>
      <c r="L122" s="20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8"/>
      <c r="C123" s="199"/>
      <c r="D123" s="200" t="s">
        <v>116</v>
      </c>
      <c r="E123" s="201"/>
      <c r="F123" s="201"/>
      <c r="G123" s="201"/>
      <c r="H123" s="201"/>
      <c r="I123" s="202"/>
      <c r="J123" s="203">
        <f>J1268</f>
        <v>0</v>
      </c>
      <c r="K123" s="199"/>
      <c r="L123" s="20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8"/>
      <c r="C124" s="199"/>
      <c r="D124" s="200" t="s">
        <v>117</v>
      </c>
      <c r="E124" s="201"/>
      <c r="F124" s="201"/>
      <c r="G124" s="201"/>
      <c r="H124" s="201"/>
      <c r="I124" s="202"/>
      <c r="J124" s="203">
        <f>J1305</f>
        <v>0</v>
      </c>
      <c r="K124" s="199"/>
      <c r="L124" s="20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8"/>
      <c r="C125" s="199"/>
      <c r="D125" s="200" t="s">
        <v>118</v>
      </c>
      <c r="E125" s="201"/>
      <c r="F125" s="201"/>
      <c r="G125" s="201"/>
      <c r="H125" s="201"/>
      <c r="I125" s="202"/>
      <c r="J125" s="203">
        <f>J1326</f>
        <v>0</v>
      </c>
      <c r="K125" s="199"/>
      <c r="L125" s="20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8"/>
      <c r="C126" s="199"/>
      <c r="D126" s="200" t="s">
        <v>119</v>
      </c>
      <c r="E126" s="201"/>
      <c r="F126" s="201"/>
      <c r="G126" s="201"/>
      <c r="H126" s="201"/>
      <c r="I126" s="202"/>
      <c r="J126" s="203">
        <f>J1417</f>
        <v>0</v>
      </c>
      <c r="K126" s="199"/>
      <c r="L126" s="204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8"/>
      <c r="C127" s="199"/>
      <c r="D127" s="200" t="s">
        <v>120</v>
      </c>
      <c r="E127" s="201"/>
      <c r="F127" s="201"/>
      <c r="G127" s="201"/>
      <c r="H127" s="201"/>
      <c r="I127" s="202"/>
      <c r="J127" s="203">
        <f>J1428</f>
        <v>0</v>
      </c>
      <c r="K127" s="199"/>
      <c r="L127" s="20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8"/>
      <c r="C128" s="199"/>
      <c r="D128" s="200" t="s">
        <v>121</v>
      </c>
      <c r="E128" s="201"/>
      <c r="F128" s="201"/>
      <c r="G128" s="201"/>
      <c r="H128" s="201"/>
      <c r="I128" s="202"/>
      <c r="J128" s="203">
        <f>J1475</f>
        <v>0</v>
      </c>
      <c r="K128" s="199"/>
      <c r="L128" s="204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8"/>
      <c r="C129" s="199"/>
      <c r="D129" s="200" t="s">
        <v>122</v>
      </c>
      <c r="E129" s="201"/>
      <c r="F129" s="201"/>
      <c r="G129" s="201"/>
      <c r="H129" s="201"/>
      <c r="I129" s="202"/>
      <c r="J129" s="203">
        <f>J1492</f>
        <v>0</v>
      </c>
      <c r="K129" s="199"/>
      <c r="L129" s="204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8"/>
      <c r="C130" s="199"/>
      <c r="D130" s="200" t="s">
        <v>123</v>
      </c>
      <c r="E130" s="201"/>
      <c r="F130" s="201"/>
      <c r="G130" s="201"/>
      <c r="H130" s="201"/>
      <c r="I130" s="202"/>
      <c r="J130" s="203">
        <f>J1553</f>
        <v>0</v>
      </c>
      <c r="K130" s="199"/>
      <c r="L130" s="204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8"/>
      <c r="C131" s="199"/>
      <c r="D131" s="200" t="s">
        <v>124</v>
      </c>
      <c r="E131" s="201"/>
      <c r="F131" s="201"/>
      <c r="G131" s="201"/>
      <c r="H131" s="201"/>
      <c r="I131" s="202"/>
      <c r="J131" s="203">
        <f>J1575</f>
        <v>0</v>
      </c>
      <c r="K131" s="199"/>
      <c r="L131" s="204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8"/>
      <c r="C132" s="199"/>
      <c r="D132" s="200" t="s">
        <v>125</v>
      </c>
      <c r="E132" s="201"/>
      <c r="F132" s="201"/>
      <c r="G132" s="201"/>
      <c r="H132" s="201"/>
      <c r="I132" s="202"/>
      <c r="J132" s="203">
        <f>J1609</f>
        <v>0</v>
      </c>
      <c r="K132" s="199"/>
      <c r="L132" s="204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8"/>
      <c r="C133" s="199"/>
      <c r="D133" s="200" t="s">
        <v>126</v>
      </c>
      <c r="E133" s="201"/>
      <c r="F133" s="201"/>
      <c r="G133" s="201"/>
      <c r="H133" s="201"/>
      <c r="I133" s="202"/>
      <c r="J133" s="203">
        <f>J1614</f>
        <v>0</v>
      </c>
      <c r="K133" s="199"/>
      <c r="L133" s="204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8"/>
      <c r="C134" s="199"/>
      <c r="D134" s="200" t="s">
        <v>127</v>
      </c>
      <c r="E134" s="201"/>
      <c r="F134" s="201"/>
      <c r="G134" s="201"/>
      <c r="H134" s="201"/>
      <c r="I134" s="202"/>
      <c r="J134" s="203">
        <f>J1641</f>
        <v>0</v>
      </c>
      <c r="K134" s="199"/>
      <c r="L134" s="204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8"/>
      <c r="C135" s="199"/>
      <c r="D135" s="200" t="s">
        <v>128</v>
      </c>
      <c r="E135" s="201"/>
      <c r="F135" s="201"/>
      <c r="G135" s="201"/>
      <c r="H135" s="201"/>
      <c r="I135" s="202"/>
      <c r="J135" s="203">
        <f>J1651</f>
        <v>0</v>
      </c>
      <c r="K135" s="199"/>
      <c r="L135" s="204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8"/>
      <c r="C136" s="199"/>
      <c r="D136" s="200" t="s">
        <v>129</v>
      </c>
      <c r="E136" s="201"/>
      <c r="F136" s="201"/>
      <c r="G136" s="201"/>
      <c r="H136" s="201"/>
      <c r="I136" s="202"/>
      <c r="J136" s="203">
        <f>J1697</f>
        <v>0</v>
      </c>
      <c r="K136" s="199"/>
      <c r="L136" s="204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8"/>
      <c r="C137" s="199"/>
      <c r="D137" s="200" t="s">
        <v>130</v>
      </c>
      <c r="E137" s="201"/>
      <c r="F137" s="201"/>
      <c r="G137" s="201"/>
      <c r="H137" s="201"/>
      <c r="I137" s="202"/>
      <c r="J137" s="203">
        <f>J1741</f>
        <v>0</v>
      </c>
      <c r="K137" s="199"/>
      <c r="L137" s="204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9" customFormat="1" ht="24.96" customHeight="1">
      <c r="A138" s="9"/>
      <c r="B138" s="191"/>
      <c r="C138" s="192"/>
      <c r="D138" s="193" t="s">
        <v>131</v>
      </c>
      <c r="E138" s="194"/>
      <c r="F138" s="194"/>
      <c r="G138" s="194"/>
      <c r="H138" s="194"/>
      <c r="I138" s="195"/>
      <c r="J138" s="196">
        <f>J1749</f>
        <v>0</v>
      </c>
      <c r="K138" s="192"/>
      <c r="L138" s="197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="10" customFormat="1" ht="19.92" customHeight="1">
      <c r="A139" s="10"/>
      <c r="B139" s="198"/>
      <c r="C139" s="199"/>
      <c r="D139" s="200" t="s">
        <v>132</v>
      </c>
      <c r="E139" s="201"/>
      <c r="F139" s="201"/>
      <c r="G139" s="201"/>
      <c r="H139" s="201"/>
      <c r="I139" s="202"/>
      <c r="J139" s="203">
        <f>J1750</f>
        <v>0</v>
      </c>
      <c r="K139" s="199"/>
      <c r="L139" s="204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8"/>
      <c r="C140" s="199"/>
      <c r="D140" s="200" t="s">
        <v>133</v>
      </c>
      <c r="E140" s="201"/>
      <c r="F140" s="201"/>
      <c r="G140" s="201"/>
      <c r="H140" s="201"/>
      <c r="I140" s="202"/>
      <c r="J140" s="203">
        <f>J1755</f>
        <v>0</v>
      </c>
      <c r="K140" s="199"/>
      <c r="L140" s="204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9" customFormat="1" ht="24.96" customHeight="1">
      <c r="A141" s="9"/>
      <c r="B141" s="191"/>
      <c r="C141" s="192"/>
      <c r="D141" s="193" t="s">
        <v>134</v>
      </c>
      <c r="E141" s="194"/>
      <c r="F141" s="194"/>
      <c r="G141" s="194"/>
      <c r="H141" s="194"/>
      <c r="I141" s="195"/>
      <c r="J141" s="196">
        <f>J1758</f>
        <v>0</v>
      </c>
      <c r="K141" s="192"/>
      <c r="L141" s="197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="9" customFormat="1" ht="24.96" customHeight="1">
      <c r="A142" s="9"/>
      <c r="B142" s="191"/>
      <c r="C142" s="192"/>
      <c r="D142" s="193" t="s">
        <v>135</v>
      </c>
      <c r="E142" s="194"/>
      <c r="F142" s="194"/>
      <c r="G142" s="194"/>
      <c r="H142" s="194"/>
      <c r="I142" s="195"/>
      <c r="J142" s="196">
        <f>J1760</f>
        <v>0</v>
      </c>
      <c r="K142" s="192"/>
      <c r="L142" s="197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="9" customFormat="1" ht="24.96" customHeight="1">
      <c r="A143" s="9"/>
      <c r="B143" s="191"/>
      <c r="C143" s="192"/>
      <c r="D143" s="193" t="s">
        <v>136</v>
      </c>
      <c r="E143" s="194"/>
      <c r="F143" s="194"/>
      <c r="G143" s="194"/>
      <c r="H143" s="194"/>
      <c r="I143" s="195"/>
      <c r="J143" s="196">
        <f>J1806</f>
        <v>0</v>
      </c>
      <c r="K143" s="192"/>
      <c r="L143" s="197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="10" customFormat="1" ht="19.92" customHeight="1">
      <c r="A144" s="10"/>
      <c r="B144" s="198"/>
      <c r="C144" s="199"/>
      <c r="D144" s="200" t="s">
        <v>137</v>
      </c>
      <c r="E144" s="201"/>
      <c r="F144" s="201"/>
      <c r="G144" s="201"/>
      <c r="H144" s="201"/>
      <c r="I144" s="202"/>
      <c r="J144" s="203">
        <f>J1807</f>
        <v>0</v>
      </c>
      <c r="K144" s="199"/>
      <c r="L144" s="204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98"/>
      <c r="C145" s="199"/>
      <c r="D145" s="200" t="s">
        <v>138</v>
      </c>
      <c r="E145" s="201"/>
      <c r="F145" s="201"/>
      <c r="G145" s="201"/>
      <c r="H145" s="201"/>
      <c r="I145" s="202"/>
      <c r="J145" s="203">
        <f>J1811</f>
        <v>0</v>
      </c>
      <c r="K145" s="199"/>
      <c r="L145" s="204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98"/>
      <c r="C146" s="199"/>
      <c r="D146" s="200" t="s">
        <v>139</v>
      </c>
      <c r="E146" s="201"/>
      <c r="F146" s="201"/>
      <c r="G146" s="201"/>
      <c r="H146" s="201"/>
      <c r="I146" s="202"/>
      <c r="J146" s="203">
        <f>J1813</f>
        <v>0</v>
      </c>
      <c r="K146" s="199"/>
      <c r="L146" s="204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98"/>
      <c r="C147" s="199"/>
      <c r="D147" s="200" t="s">
        <v>140</v>
      </c>
      <c r="E147" s="201"/>
      <c r="F147" s="201"/>
      <c r="G147" s="201"/>
      <c r="H147" s="201"/>
      <c r="I147" s="202"/>
      <c r="J147" s="203">
        <f>J1816</f>
        <v>0</v>
      </c>
      <c r="K147" s="199"/>
      <c r="L147" s="204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8"/>
      <c r="C148" s="199"/>
      <c r="D148" s="200" t="s">
        <v>141</v>
      </c>
      <c r="E148" s="201"/>
      <c r="F148" s="201"/>
      <c r="G148" s="201"/>
      <c r="H148" s="201"/>
      <c r="I148" s="202"/>
      <c r="J148" s="203">
        <f>J1818</f>
        <v>0</v>
      </c>
      <c r="K148" s="199"/>
      <c r="L148" s="204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8"/>
      <c r="C149" s="199"/>
      <c r="D149" s="200" t="s">
        <v>142</v>
      </c>
      <c r="E149" s="201"/>
      <c r="F149" s="201"/>
      <c r="G149" s="201"/>
      <c r="H149" s="201"/>
      <c r="I149" s="202"/>
      <c r="J149" s="203">
        <f>J1820</f>
        <v>0</v>
      </c>
      <c r="K149" s="199"/>
      <c r="L149" s="204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2" customFormat="1" ht="21.84" customHeight="1">
      <c r="A150" s="39"/>
      <c r="B150" s="40"/>
      <c r="C150" s="41"/>
      <c r="D150" s="41"/>
      <c r="E150" s="41"/>
      <c r="F150" s="41"/>
      <c r="G150" s="41"/>
      <c r="H150" s="41"/>
      <c r="I150" s="142"/>
      <c r="J150" s="41"/>
      <c r="K150" s="41"/>
      <c r="L150" s="65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6.96" customHeight="1">
      <c r="A151" s="39"/>
      <c r="B151" s="68"/>
      <c r="C151" s="69"/>
      <c r="D151" s="69"/>
      <c r="E151" s="69"/>
      <c r="F151" s="69"/>
      <c r="G151" s="69"/>
      <c r="H151" s="69"/>
      <c r="I151" s="181"/>
      <c r="J151" s="69"/>
      <c r="K151" s="69"/>
      <c r="L151" s="65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5" s="2" customFormat="1" ht="6.96" customHeight="1">
      <c r="A155" s="39"/>
      <c r="B155" s="70"/>
      <c r="C155" s="71"/>
      <c r="D155" s="71"/>
      <c r="E155" s="71"/>
      <c r="F155" s="71"/>
      <c r="G155" s="71"/>
      <c r="H155" s="71"/>
      <c r="I155" s="184"/>
      <c r="J155" s="71"/>
      <c r="K155" s="71"/>
      <c r="L155" s="65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  <row r="156" s="2" customFormat="1" ht="24.96" customHeight="1">
      <c r="A156" s="39"/>
      <c r="B156" s="40"/>
      <c r="C156" s="24" t="s">
        <v>143</v>
      </c>
      <c r="D156" s="41"/>
      <c r="E156" s="41"/>
      <c r="F156" s="41"/>
      <c r="G156" s="41"/>
      <c r="H156" s="41"/>
      <c r="I156" s="142"/>
      <c r="J156" s="41"/>
      <c r="K156" s="41"/>
      <c r="L156" s="65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  <row r="157" s="2" customFormat="1" ht="6.96" customHeight="1">
      <c r="A157" s="39"/>
      <c r="B157" s="40"/>
      <c r="C157" s="41"/>
      <c r="D157" s="41"/>
      <c r="E157" s="41"/>
      <c r="F157" s="41"/>
      <c r="G157" s="41"/>
      <c r="H157" s="41"/>
      <c r="I157" s="142"/>
      <c r="J157" s="41"/>
      <c r="K157" s="41"/>
      <c r="L157" s="65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  <row r="158" s="2" customFormat="1" ht="12" customHeight="1">
      <c r="A158" s="39"/>
      <c r="B158" s="40"/>
      <c r="C158" s="33" t="s">
        <v>16</v>
      </c>
      <c r="D158" s="41"/>
      <c r="E158" s="41"/>
      <c r="F158" s="41"/>
      <c r="G158" s="41"/>
      <c r="H158" s="41"/>
      <c r="I158" s="142"/>
      <c r="J158" s="41"/>
      <c r="K158" s="41"/>
      <c r="L158" s="65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  <row r="159" s="2" customFormat="1" ht="16.5" customHeight="1">
      <c r="A159" s="39"/>
      <c r="B159" s="40"/>
      <c r="C159" s="41"/>
      <c r="D159" s="41"/>
      <c r="E159" s="185" t="str">
        <f>E7</f>
        <v>Sepekov ON - oprava budovy zastávky</v>
      </c>
      <c r="F159" s="33"/>
      <c r="G159" s="33"/>
      <c r="H159" s="33"/>
      <c r="I159" s="142"/>
      <c r="J159" s="41"/>
      <c r="K159" s="41"/>
      <c r="L159" s="65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  <row r="160" s="2" customFormat="1" ht="12" customHeight="1">
      <c r="A160" s="39"/>
      <c r="B160" s="40"/>
      <c r="C160" s="33" t="s">
        <v>83</v>
      </c>
      <c r="D160" s="41"/>
      <c r="E160" s="41"/>
      <c r="F160" s="41"/>
      <c r="G160" s="41"/>
      <c r="H160" s="41"/>
      <c r="I160" s="142"/>
      <c r="J160" s="41"/>
      <c r="K160" s="41"/>
      <c r="L160" s="65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  <row r="161" s="2" customFormat="1" ht="16.5" customHeight="1">
      <c r="A161" s="39"/>
      <c r="B161" s="40"/>
      <c r="C161" s="41"/>
      <c r="D161" s="41"/>
      <c r="E161" s="78" t="str">
        <f>E9</f>
        <v>65420140 - Sepekov ON - oprava budovy zastávky</v>
      </c>
      <c r="F161" s="41"/>
      <c r="G161" s="41"/>
      <c r="H161" s="41"/>
      <c r="I161" s="142"/>
      <c r="J161" s="41"/>
      <c r="K161" s="41"/>
      <c r="L161" s="65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  <row r="162" s="2" customFormat="1" ht="6.96" customHeight="1">
      <c r="A162" s="39"/>
      <c r="B162" s="40"/>
      <c r="C162" s="41"/>
      <c r="D162" s="41"/>
      <c r="E162" s="41"/>
      <c r="F162" s="41"/>
      <c r="G162" s="41"/>
      <c r="H162" s="41"/>
      <c r="I162" s="142"/>
      <c r="J162" s="41"/>
      <c r="K162" s="41"/>
      <c r="L162" s="65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  <row r="163" s="2" customFormat="1" ht="12" customHeight="1">
      <c r="A163" s="39"/>
      <c r="B163" s="40"/>
      <c r="C163" s="33" t="s">
        <v>20</v>
      </c>
      <c r="D163" s="41"/>
      <c r="E163" s="41"/>
      <c r="F163" s="28" t="str">
        <f>F12</f>
        <v xml:space="preserve"> </v>
      </c>
      <c r="G163" s="41"/>
      <c r="H163" s="41"/>
      <c r="I163" s="145" t="s">
        <v>22</v>
      </c>
      <c r="J163" s="81" t="str">
        <f>IF(J12="","",J12)</f>
        <v>25. 2. 2020</v>
      </c>
      <c r="K163" s="41"/>
      <c r="L163" s="65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  <row r="164" s="2" customFormat="1" ht="6.96" customHeight="1">
      <c r="A164" s="39"/>
      <c r="B164" s="40"/>
      <c r="C164" s="41"/>
      <c r="D164" s="41"/>
      <c r="E164" s="41"/>
      <c r="F164" s="41"/>
      <c r="G164" s="41"/>
      <c r="H164" s="41"/>
      <c r="I164" s="142"/>
      <c r="J164" s="41"/>
      <c r="K164" s="41"/>
      <c r="L164" s="65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  <row r="165" s="2" customFormat="1" ht="15.15" customHeight="1">
      <c r="A165" s="39"/>
      <c r="B165" s="40"/>
      <c r="C165" s="33" t="s">
        <v>24</v>
      </c>
      <c r="D165" s="41"/>
      <c r="E165" s="41"/>
      <c r="F165" s="28" t="str">
        <f>E15</f>
        <v xml:space="preserve"> </v>
      </c>
      <c r="G165" s="41"/>
      <c r="H165" s="41"/>
      <c r="I165" s="145" t="s">
        <v>29</v>
      </c>
      <c r="J165" s="37" t="str">
        <f>E21</f>
        <v xml:space="preserve"> </v>
      </c>
      <c r="K165" s="41"/>
      <c r="L165" s="65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  <row r="166" s="2" customFormat="1" ht="15.15" customHeight="1">
      <c r="A166" s="39"/>
      <c r="B166" s="40"/>
      <c r="C166" s="33" t="s">
        <v>27</v>
      </c>
      <c r="D166" s="41"/>
      <c r="E166" s="41"/>
      <c r="F166" s="28" t="str">
        <f>IF(E18="","",E18)</f>
        <v>Vyplň údaj</v>
      </c>
      <c r="G166" s="41"/>
      <c r="H166" s="41"/>
      <c r="I166" s="145" t="s">
        <v>31</v>
      </c>
      <c r="J166" s="37" t="str">
        <f>E24</f>
        <v xml:space="preserve"> </v>
      </c>
      <c r="K166" s="41"/>
      <c r="L166" s="65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  <row r="167" s="2" customFormat="1" ht="10.32" customHeight="1">
      <c r="A167" s="39"/>
      <c r="B167" s="40"/>
      <c r="C167" s="41"/>
      <c r="D167" s="41"/>
      <c r="E167" s="41"/>
      <c r="F167" s="41"/>
      <c r="G167" s="41"/>
      <c r="H167" s="41"/>
      <c r="I167" s="142"/>
      <c r="J167" s="41"/>
      <c r="K167" s="41"/>
      <c r="L167" s="65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  <row r="168" s="11" customFormat="1" ht="29.28" customHeight="1">
      <c r="A168" s="205"/>
      <c r="B168" s="206"/>
      <c r="C168" s="207" t="s">
        <v>144</v>
      </c>
      <c r="D168" s="208" t="s">
        <v>58</v>
      </c>
      <c r="E168" s="208" t="s">
        <v>54</v>
      </c>
      <c r="F168" s="208" t="s">
        <v>55</v>
      </c>
      <c r="G168" s="208" t="s">
        <v>145</v>
      </c>
      <c r="H168" s="208" t="s">
        <v>146</v>
      </c>
      <c r="I168" s="209" t="s">
        <v>147</v>
      </c>
      <c r="J168" s="208" t="s">
        <v>87</v>
      </c>
      <c r="K168" s="210" t="s">
        <v>148</v>
      </c>
      <c r="L168" s="211"/>
      <c r="M168" s="102" t="s">
        <v>1</v>
      </c>
      <c r="N168" s="103" t="s">
        <v>37</v>
      </c>
      <c r="O168" s="103" t="s">
        <v>149</v>
      </c>
      <c r="P168" s="103" t="s">
        <v>150</v>
      </c>
      <c r="Q168" s="103" t="s">
        <v>151</v>
      </c>
      <c r="R168" s="103" t="s">
        <v>152</v>
      </c>
      <c r="S168" s="103" t="s">
        <v>153</v>
      </c>
      <c r="T168" s="104" t="s">
        <v>154</v>
      </c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</row>
    <row r="169" s="2" customFormat="1" ht="22.8" customHeight="1">
      <c r="A169" s="39"/>
      <c r="B169" s="40"/>
      <c r="C169" s="109" t="s">
        <v>155</v>
      </c>
      <c r="D169" s="41"/>
      <c r="E169" s="41"/>
      <c r="F169" s="41"/>
      <c r="G169" s="41"/>
      <c r="H169" s="41"/>
      <c r="I169" s="142"/>
      <c r="J169" s="212">
        <f>BK169</f>
        <v>0</v>
      </c>
      <c r="K169" s="41"/>
      <c r="L169" s="45"/>
      <c r="M169" s="105"/>
      <c r="N169" s="213"/>
      <c r="O169" s="106"/>
      <c r="P169" s="214">
        <f>P170+P845+P1749+P1758+P1760+P1806</f>
        <v>0</v>
      </c>
      <c r="Q169" s="106"/>
      <c r="R169" s="214">
        <f>R170+R845+R1749+R1758+R1760+R1806</f>
        <v>232.77064794999998</v>
      </c>
      <c r="S169" s="106"/>
      <c r="T169" s="215">
        <f>T170+T845+T1749+T1758+T1760+T1806</f>
        <v>112.76355444999999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72</v>
      </c>
      <c r="AU169" s="18" t="s">
        <v>89</v>
      </c>
      <c r="BK169" s="216">
        <f>BK170+BK845+BK1749+BK1758+BK1760+BK1806</f>
        <v>0</v>
      </c>
    </row>
    <row r="170" s="12" customFormat="1" ht="25.92" customHeight="1">
      <c r="A170" s="12"/>
      <c r="B170" s="217"/>
      <c r="C170" s="218"/>
      <c r="D170" s="219" t="s">
        <v>72</v>
      </c>
      <c r="E170" s="220" t="s">
        <v>156</v>
      </c>
      <c r="F170" s="220" t="s">
        <v>157</v>
      </c>
      <c r="G170" s="218"/>
      <c r="H170" s="218"/>
      <c r="I170" s="221"/>
      <c r="J170" s="222">
        <f>BK170</f>
        <v>0</v>
      </c>
      <c r="K170" s="218"/>
      <c r="L170" s="223"/>
      <c r="M170" s="224"/>
      <c r="N170" s="225"/>
      <c r="O170" s="225"/>
      <c r="P170" s="226">
        <f>P171+P258+P294+P370+P391+P400+P563+P601+P834+P843</f>
        <v>0</v>
      </c>
      <c r="Q170" s="225"/>
      <c r="R170" s="226">
        <f>R171+R258+R294+R370+R391+R400+R563+R601+R834+R843</f>
        <v>206.00030475</v>
      </c>
      <c r="S170" s="225"/>
      <c r="T170" s="227">
        <f>T171+T258+T294+T370+T391+T400+T563+T601+T834+T843</f>
        <v>104.53459399999998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8" t="s">
        <v>79</v>
      </c>
      <c r="AT170" s="229" t="s">
        <v>72</v>
      </c>
      <c r="AU170" s="229" t="s">
        <v>73</v>
      </c>
      <c r="AY170" s="228" t="s">
        <v>158</v>
      </c>
      <c r="BK170" s="230">
        <f>BK171+BK258+BK294+BK370+BK391+BK400+BK563+BK601+BK834+BK843</f>
        <v>0</v>
      </c>
    </row>
    <row r="171" s="12" customFormat="1" ht="22.8" customHeight="1">
      <c r="A171" s="12"/>
      <c r="B171" s="217"/>
      <c r="C171" s="218"/>
      <c r="D171" s="219" t="s">
        <v>72</v>
      </c>
      <c r="E171" s="231" t="s">
        <v>79</v>
      </c>
      <c r="F171" s="231" t="s">
        <v>159</v>
      </c>
      <c r="G171" s="218"/>
      <c r="H171" s="218"/>
      <c r="I171" s="221"/>
      <c r="J171" s="232">
        <f>BK171</f>
        <v>0</v>
      </c>
      <c r="K171" s="218"/>
      <c r="L171" s="223"/>
      <c r="M171" s="224"/>
      <c r="N171" s="225"/>
      <c r="O171" s="225"/>
      <c r="P171" s="226">
        <f>SUM(P172:P257)</f>
        <v>0</v>
      </c>
      <c r="Q171" s="225"/>
      <c r="R171" s="226">
        <f>SUM(R172:R257)</f>
        <v>0</v>
      </c>
      <c r="S171" s="225"/>
      <c r="T171" s="227">
        <f>SUM(T172:T257)</f>
        <v>4.2455999999999996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8" t="s">
        <v>79</v>
      </c>
      <c r="AT171" s="229" t="s">
        <v>72</v>
      </c>
      <c r="AU171" s="229" t="s">
        <v>79</v>
      </c>
      <c r="AY171" s="228" t="s">
        <v>158</v>
      </c>
      <c r="BK171" s="230">
        <f>SUM(BK172:BK257)</f>
        <v>0</v>
      </c>
    </row>
    <row r="172" s="2" customFormat="1" ht="21.75" customHeight="1">
      <c r="A172" s="39"/>
      <c r="B172" s="40"/>
      <c r="C172" s="233" t="s">
        <v>79</v>
      </c>
      <c r="D172" s="233" t="s">
        <v>160</v>
      </c>
      <c r="E172" s="234" t="s">
        <v>161</v>
      </c>
      <c r="F172" s="235" t="s">
        <v>162</v>
      </c>
      <c r="G172" s="236" t="s">
        <v>163</v>
      </c>
      <c r="H172" s="237">
        <v>10.539999999999999</v>
      </c>
      <c r="I172" s="238"/>
      <c r="J172" s="239">
        <f>ROUND(I172*H172,2)</f>
        <v>0</v>
      </c>
      <c r="K172" s="235" t="s">
        <v>164</v>
      </c>
      <c r="L172" s="45"/>
      <c r="M172" s="240" t="s">
        <v>1</v>
      </c>
      <c r="N172" s="241" t="s">
        <v>40</v>
      </c>
      <c r="O172" s="93"/>
      <c r="P172" s="242">
        <f>O172*H172</f>
        <v>0</v>
      </c>
      <c r="Q172" s="242">
        <v>0</v>
      </c>
      <c r="R172" s="242">
        <f>Q172*H172</f>
        <v>0</v>
      </c>
      <c r="S172" s="242">
        <v>0.22</v>
      </c>
      <c r="T172" s="243">
        <f>S172*H172</f>
        <v>2.3188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4" t="s">
        <v>165</v>
      </c>
      <c r="AT172" s="244" t="s">
        <v>160</v>
      </c>
      <c r="AU172" s="244" t="s">
        <v>81</v>
      </c>
      <c r="AY172" s="18" t="s">
        <v>158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8" t="s">
        <v>165</v>
      </c>
      <c r="BK172" s="245">
        <f>ROUND(I172*H172,2)</f>
        <v>0</v>
      </c>
      <c r="BL172" s="18" t="s">
        <v>165</v>
      </c>
      <c r="BM172" s="244" t="s">
        <v>165</v>
      </c>
    </row>
    <row r="173" s="13" customFormat="1">
      <c r="A173" s="13"/>
      <c r="B173" s="246"/>
      <c r="C173" s="247"/>
      <c r="D173" s="248" t="s">
        <v>166</v>
      </c>
      <c r="E173" s="249" t="s">
        <v>1</v>
      </c>
      <c r="F173" s="250" t="s">
        <v>167</v>
      </c>
      <c r="G173" s="247"/>
      <c r="H173" s="249" t="s">
        <v>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166</v>
      </c>
      <c r="AU173" s="256" t="s">
        <v>81</v>
      </c>
      <c r="AV173" s="13" t="s">
        <v>79</v>
      </c>
      <c r="AW173" s="13" t="s">
        <v>30</v>
      </c>
      <c r="AX173" s="13" t="s">
        <v>73</v>
      </c>
      <c r="AY173" s="256" t="s">
        <v>158</v>
      </c>
    </row>
    <row r="174" s="14" customFormat="1">
      <c r="A174" s="14"/>
      <c r="B174" s="257"/>
      <c r="C174" s="258"/>
      <c r="D174" s="248" t="s">
        <v>166</v>
      </c>
      <c r="E174" s="259" t="s">
        <v>1</v>
      </c>
      <c r="F174" s="260" t="s">
        <v>168</v>
      </c>
      <c r="G174" s="258"/>
      <c r="H174" s="261">
        <v>10.539999999999999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166</v>
      </c>
      <c r="AU174" s="267" t="s">
        <v>81</v>
      </c>
      <c r="AV174" s="14" t="s">
        <v>81</v>
      </c>
      <c r="AW174" s="14" t="s">
        <v>30</v>
      </c>
      <c r="AX174" s="14" t="s">
        <v>73</v>
      </c>
      <c r="AY174" s="267" t="s">
        <v>158</v>
      </c>
    </row>
    <row r="175" s="15" customFormat="1">
      <c r="A175" s="15"/>
      <c r="B175" s="268"/>
      <c r="C175" s="269"/>
      <c r="D175" s="248" t="s">
        <v>166</v>
      </c>
      <c r="E175" s="270" t="s">
        <v>1</v>
      </c>
      <c r="F175" s="271" t="s">
        <v>169</v>
      </c>
      <c r="G175" s="269"/>
      <c r="H175" s="272">
        <v>10.539999999999999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8" t="s">
        <v>166</v>
      </c>
      <c r="AU175" s="278" t="s">
        <v>81</v>
      </c>
      <c r="AV175" s="15" t="s">
        <v>165</v>
      </c>
      <c r="AW175" s="15" t="s">
        <v>30</v>
      </c>
      <c r="AX175" s="15" t="s">
        <v>79</v>
      </c>
      <c r="AY175" s="278" t="s">
        <v>158</v>
      </c>
    </row>
    <row r="176" s="2" customFormat="1" ht="21.75" customHeight="1">
      <c r="A176" s="39"/>
      <c r="B176" s="40"/>
      <c r="C176" s="233" t="s">
        <v>81</v>
      </c>
      <c r="D176" s="233" t="s">
        <v>160</v>
      </c>
      <c r="E176" s="234" t="s">
        <v>170</v>
      </c>
      <c r="F176" s="235" t="s">
        <v>171</v>
      </c>
      <c r="G176" s="236" t="s">
        <v>163</v>
      </c>
      <c r="H176" s="237">
        <v>2</v>
      </c>
      <c r="I176" s="238"/>
      <c r="J176" s="239">
        <f>ROUND(I176*H176,2)</f>
        <v>0</v>
      </c>
      <c r="K176" s="235" t="s">
        <v>164</v>
      </c>
      <c r="L176" s="45"/>
      <c r="M176" s="240" t="s">
        <v>1</v>
      </c>
      <c r="N176" s="241" t="s">
        <v>40</v>
      </c>
      <c r="O176" s="93"/>
      <c r="P176" s="242">
        <f>O176*H176</f>
        <v>0</v>
      </c>
      <c r="Q176" s="242">
        <v>0</v>
      </c>
      <c r="R176" s="242">
        <f>Q176*H176</f>
        <v>0</v>
      </c>
      <c r="S176" s="242">
        <v>0.625</v>
      </c>
      <c r="T176" s="243">
        <f>S176*H176</f>
        <v>1.25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4" t="s">
        <v>165</v>
      </c>
      <c r="AT176" s="244" t="s">
        <v>160</v>
      </c>
      <c r="AU176" s="244" t="s">
        <v>81</v>
      </c>
      <c r="AY176" s="18" t="s">
        <v>158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8" t="s">
        <v>165</v>
      </c>
      <c r="BK176" s="245">
        <f>ROUND(I176*H176,2)</f>
        <v>0</v>
      </c>
      <c r="BL176" s="18" t="s">
        <v>165</v>
      </c>
      <c r="BM176" s="244" t="s">
        <v>172</v>
      </c>
    </row>
    <row r="177" s="2" customFormat="1" ht="21.75" customHeight="1">
      <c r="A177" s="39"/>
      <c r="B177" s="40"/>
      <c r="C177" s="233" t="s">
        <v>173</v>
      </c>
      <c r="D177" s="233" t="s">
        <v>160</v>
      </c>
      <c r="E177" s="234" t="s">
        <v>174</v>
      </c>
      <c r="F177" s="235" t="s">
        <v>175</v>
      </c>
      <c r="G177" s="236" t="s">
        <v>176</v>
      </c>
      <c r="H177" s="237">
        <v>0.376</v>
      </c>
      <c r="I177" s="238"/>
      <c r="J177" s="239">
        <f>ROUND(I177*H177,2)</f>
        <v>0</v>
      </c>
      <c r="K177" s="235" t="s">
        <v>164</v>
      </c>
      <c r="L177" s="45"/>
      <c r="M177" s="240" t="s">
        <v>1</v>
      </c>
      <c r="N177" s="241" t="s">
        <v>40</v>
      </c>
      <c r="O177" s="93"/>
      <c r="P177" s="242">
        <f>O177*H177</f>
        <v>0</v>
      </c>
      <c r="Q177" s="242">
        <v>0</v>
      </c>
      <c r="R177" s="242">
        <f>Q177*H177</f>
        <v>0</v>
      </c>
      <c r="S177" s="242">
        <v>1.8</v>
      </c>
      <c r="T177" s="243">
        <f>S177*H177</f>
        <v>0.67680000000000007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4" t="s">
        <v>165</v>
      </c>
      <c r="AT177" s="244" t="s">
        <v>160</v>
      </c>
      <c r="AU177" s="244" t="s">
        <v>81</v>
      </c>
      <c r="AY177" s="18" t="s">
        <v>158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8" t="s">
        <v>165</v>
      </c>
      <c r="BK177" s="245">
        <f>ROUND(I177*H177,2)</f>
        <v>0</v>
      </c>
      <c r="BL177" s="18" t="s">
        <v>165</v>
      </c>
      <c r="BM177" s="244" t="s">
        <v>177</v>
      </c>
    </row>
    <row r="178" s="14" customFormat="1">
      <c r="A178" s="14"/>
      <c r="B178" s="257"/>
      <c r="C178" s="258"/>
      <c r="D178" s="248" t="s">
        <v>166</v>
      </c>
      <c r="E178" s="259" t="s">
        <v>1</v>
      </c>
      <c r="F178" s="260" t="s">
        <v>178</v>
      </c>
      <c r="G178" s="258"/>
      <c r="H178" s="261">
        <v>0.057000000000000002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166</v>
      </c>
      <c r="AU178" s="267" t="s">
        <v>81</v>
      </c>
      <c r="AV178" s="14" t="s">
        <v>81</v>
      </c>
      <c r="AW178" s="14" t="s">
        <v>30</v>
      </c>
      <c r="AX178" s="14" t="s">
        <v>73</v>
      </c>
      <c r="AY178" s="267" t="s">
        <v>158</v>
      </c>
    </row>
    <row r="179" s="14" customFormat="1">
      <c r="A179" s="14"/>
      <c r="B179" s="257"/>
      <c r="C179" s="258"/>
      <c r="D179" s="248" t="s">
        <v>166</v>
      </c>
      <c r="E179" s="259" t="s">
        <v>1</v>
      </c>
      <c r="F179" s="260" t="s">
        <v>179</v>
      </c>
      <c r="G179" s="258"/>
      <c r="H179" s="261">
        <v>0.13200000000000001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166</v>
      </c>
      <c r="AU179" s="267" t="s">
        <v>81</v>
      </c>
      <c r="AV179" s="14" t="s">
        <v>81</v>
      </c>
      <c r="AW179" s="14" t="s">
        <v>30</v>
      </c>
      <c r="AX179" s="14" t="s">
        <v>73</v>
      </c>
      <c r="AY179" s="267" t="s">
        <v>158</v>
      </c>
    </row>
    <row r="180" s="14" customFormat="1">
      <c r="A180" s="14"/>
      <c r="B180" s="257"/>
      <c r="C180" s="258"/>
      <c r="D180" s="248" t="s">
        <v>166</v>
      </c>
      <c r="E180" s="259" t="s">
        <v>1</v>
      </c>
      <c r="F180" s="260" t="s">
        <v>180</v>
      </c>
      <c r="G180" s="258"/>
      <c r="H180" s="261">
        <v>0.187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166</v>
      </c>
      <c r="AU180" s="267" t="s">
        <v>81</v>
      </c>
      <c r="AV180" s="14" t="s">
        <v>81</v>
      </c>
      <c r="AW180" s="14" t="s">
        <v>30</v>
      </c>
      <c r="AX180" s="14" t="s">
        <v>73</v>
      </c>
      <c r="AY180" s="267" t="s">
        <v>158</v>
      </c>
    </row>
    <row r="181" s="15" customFormat="1">
      <c r="A181" s="15"/>
      <c r="B181" s="268"/>
      <c r="C181" s="269"/>
      <c r="D181" s="248" t="s">
        <v>166</v>
      </c>
      <c r="E181" s="270" t="s">
        <v>1</v>
      </c>
      <c r="F181" s="271" t="s">
        <v>169</v>
      </c>
      <c r="G181" s="269"/>
      <c r="H181" s="272">
        <v>0.376</v>
      </c>
      <c r="I181" s="273"/>
      <c r="J181" s="269"/>
      <c r="K181" s="269"/>
      <c r="L181" s="274"/>
      <c r="M181" s="275"/>
      <c r="N181" s="276"/>
      <c r="O181" s="276"/>
      <c r="P181" s="276"/>
      <c r="Q181" s="276"/>
      <c r="R181" s="276"/>
      <c r="S181" s="276"/>
      <c r="T181" s="27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8" t="s">
        <v>166</v>
      </c>
      <c r="AU181" s="278" t="s">
        <v>81</v>
      </c>
      <c r="AV181" s="15" t="s">
        <v>165</v>
      </c>
      <c r="AW181" s="15" t="s">
        <v>30</v>
      </c>
      <c r="AX181" s="15" t="s">
        <v>79</v>
      </c>
      <c r="AY181" s="278" t="s">
        <v>158</v>
      </c>
    </row>
    <row r="182" s="2" customFormat="1" ht="16.5" customHeight="1">
      <c r="A182" s="39"/>
      <c r="B182" s="40"/>
      <c r="C182" s="233" t="s">
        <v>165</v>
      </c>
      <c r="D182" s="233" t="s">
        <v>160</v>
      </c>
      <c r="E182" s="234" t="s">
        <v>181</v>
      </c>
      <c r="F182" s="235" t="s">
        <v>182</v>
      </c>
      <c r="G182" s="236" t="s">
        <v>163</v>
      </c>
      <c r="H182" s="237">
        <v>20</v>
      </c>
      <c r="I182" s="238"/>
      <c r="J182" s="239">
        <f>ROUND(I182*H182,2)</f>
        <v>0</v>
      </c>
      <c r="K182" s="235" t="s">
        <v>164</v>
      </c>
      <c r="L182" s="45"/>
      <c r="M182" s="240" t="s">
        <v>1</v>
      </c>
      <c r="N182" s="241" t="s">
        <v>40</v>
      </c>
      <c r="O182" s="93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4" t="s">
        <v>165</v>
      </c>
      <c r="AT182" s="244" t="s">
        <v>160</v>
      </c>
      <c r="AU182" s="244" t="s">
        <v>81</v>
      </c>
      <c r="AY182" s="18" t="s">
        <v>158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8" t="s">
        <v>165</v>
      </c>
      <c r="BK182" s="245">
        <f>ROUND(I182*H182,2)</f>
        <v>0</v>
      </c>
      <c r="BL182" s="18" t="s">
        <v>165</v>
      </c>
      <c r="BM182" s="244" t="s">
        <v>183</v>
      </c>
    </row>
    <row r="183" s="13" customFormat="1">
      <c r="A183" s="13"/>
      <c r="B183" s="246"/>
      <c r="C183" s="247"/>
      <c r="D183" s="248" t="s">
        <v>166</v>
      </c>
      <c r="E183" s="249" t="s">
        <v>1</v>
      </c>
      <c r="F183" s="250" t="s">
        <v>184</v>
      </c>
      <c r="G183" s="247"/>
      <c r="H183" s="249" t="s">
        <v>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166</v>
      </c>
      <c r="AU183" s="256" t="s">
        <v>81</v>
      </c>
      <c r="AV183" s="13" t="s">
        <v>79</v>
      </c>
      <c r="AW183" s="13" t="s">
        <v>30</v>
      </c>
      <c r="AX183" s="13" t="s">
        <v>73</v>
      </c>
      <c r="AY183" s="256" t="s">
        <v>158</v>
      </c>
    </row>
    <row r="184" s="14" customFormat="1">
      <c r="A184" s="14"/>
      <c r="B184" s="257"/>
      <c r="C184" s="258"/>
      <c r="D184" s="248" t="s">
        <v>166</v>
      </c>
      <c r="E184" s="259" t="s">
        <v>1</v>
      </c>
      <c r="F184" s="260" t="s">
        <v>185</v>
      </c>
      <c r="G184" s="258"/>
      <c r="H184" s="261">
        <v>20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166</v>
      </c>
      <c r="AU184" s="267" t="s">
        <v>81</v>
      </c>
      <c r="AV184" s="14" t="s">
        <v>81</v>
      </c>
      <c r="AW184" s="14" t="s">
        <v>30</v>
      </c>
      <c r="AX184" s="14" t="s">
        <v>73</v>
      </c>
      <c r="AY184" s="267" t="s">
        <v>158</v>
      </c>
    </row>
    <row r="185" s="15" customFormat="1">
      <c r="A185" s="15"/>
      <c r="B185" s="268"/>
      <c r="C185" s="269"/>
      <c r="D185" s="248" t="s">
        <v>166</v>
      </c>
      <c r="E185" s="270" t="s">
        <v>1</v>
      </c>
      <c r="F185" s="271" t="s">
        <v>169</v>
      </c>
      <c r="G185" s="269"/>
      <c r="H185" s="272">
        <v>20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166</v>
      </c>
      <c r="AU185" s="278" t="s">
        <v>81</v>
      </c>
      <c r="AV185" s="15" t="s">
        <v>165</v>
      </c>
      <c r="AW185" s="15" t="s">
        <v>30</v>
      </c>
      <c r="AX185" s="15" t="s">
        <v>79</v>
      </c>
      <c r="AY185" s="278" t="s">
        <v>158</v>
      </c>
    </row>
    <row r="186" s="2" customFormat="1" ht="21.75" customHeight="1">
      <c r="A186" s="39"/>
      <c r="B186" s="40"/>
      <c r="C186" s="233" t="s">
        <v>186</v>
      </c>
      <c r="D186" s="233" t="s">
        <v>160</v>
      </c>
      <c r="E186" s="234" t="s">
        <v>187</v>
      </c>
      <c r="F186" s="235" t="s">
        <v>188</v>
      </c>
      <c r="G186" s="236" t="s">
        <v>176</v>
      </c>
      <c r="H186" s="237">
        <v>7.1980000000000004</v>
      </c>
      <c r="I186" s="238"/>
      <c r="J186" s="239">
        <f>ROUND(I186*H186,2)</f>
        <v>0</v>
      </c>
      <c r="K186" s="235" t="s">
        <v>164</v>
      </c>
      <c r="L186" s="45"/>
      <c r="M186" s="240" t="s">
        <v>1</v>
      </c>
      <c r="N186" s="241" t="s">
        <v>40</v>
      </c>
      <c r="O186" s="93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4" t="s">
        <v>165</v>
      </c>
      <c r="AT186" s="244" t="s">
        <v>160</v>
      </c>
      <c r="AU186" s="244" t="s">
        <v>81</v>
      </c>
      <c r="AY186" s="18" t="s">
        <v>158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8" t="s">
        <v>165</v>
      </c>
      <c r="BK186" s="245">
        <f>ROUND(I186*H186,2)</f>
        <v>0</v>
      </c>
      <c r="BL186" s="18" t="s">
        <v>165</v>
      </c>
      <c r="BM186" s="244" t="s">
        <v>189</v>
      </c>
    </row>
    <row r="187" s="13" customFormat="1">
      <c r="A187" s="13"/>
      <c r="B187" s="246"/>
      <c r="C187" s="247"/>
      <c r="D187" s="248" t="s">
        <v>166</v>
      </c>
      <c r="E187" s="249" t="s">
        <v>1</v>
      </c>
      <c r="F187" s="250" t="s">
        <v>190</v>
      </c>
      <c r="G187" s="247"/>
      <c r="H187" s="249" t="s">
        <v>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166</v>
      </c>
      <c r="AU187" s="256" t="s">
        <v>81</v>
      </c>
      <c r="AV187" s="13" t="s">
        <v>79</v>
      </c>
      <c r="AW187" s="13" t="s">
        <v>30</v>
      </c>
      <c r="AX187" s="13" t="s">
        <v>73</v>
      </c>
      <c r="AY187" s="256" t="s">
        <v>158</v>
      </c>
    </row>
    <row r="188" s="14" customFormat="1">
      <c r="A188" s="14"/>
      <c r="B188" s="257"/>
      <c r="C188" s="258"/>
      <c r="D188" s="248" t="s">
        <v>166</v>
      </c>
      <c r="E188" s="259" t="s">
        <v>1</v>
      </c>
      <c r="F188" s="260" t="s">
        <v>191</v>
      </c>
      <c r="G188" s="258"/>
      <c r="H188" s="261">
        <v>3.2040000000000002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166</v>
      </c>
      <c r="AU188" s="267" t="s">
        <v>81</v>
      </c>
      <c r="AV188" s="14" t="s">
        <v>81</v>
      </c>
      <c r="AW188" s="14" t="s">
        <v>30</v>
      </c>
      <c r="AX188" s="14" t="s">
        <v>73</v>
      </c>
      <c r="AY188" s="267" t="s">
        <v>158</v>
      </c>
    </row>
    <row r="189" s="13" customFormat="1">
      <c r="A189" s="13"/>
      <c r="B189" s="246"/>
      <c r="C189" s="247"/>
      <c r="D189" s="248" t="s">
        <v>166</v>
      </c>
      <c r="E189" s="249" t="s">
        <v>1</v>
      </c>
      <c r="F189" s="250" t="s">
        <v>167</v>
      </c>
      <c r="G189" s="247"/>
      <c r="H189" s="249" t="s">
        <v>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166</v>
      </c>
      <c r="AU189" s="256" t="s">
        <v>81</v>
      </c>
      <c r="AV189" s="13" t="s">
        <v>79</v>
      </c>
      <c r="AW189" s="13" t="s">
        <v>30</v>
      </c>
      <c r="AX189" s="13" t="s">
        <v>73</v>
      </c>
      <c r="AY189" s="256" t="s">
        <v>158</v>
      </c>
    </row>
    <row r="190" s="14" customFormat="1">
      <c r="A190" s="14"/>
      <c r="B190" s="257"/>
      <c r="C190" s="258"/>
      <c r="D190" s="248" t="s">
        <v>166</v>
      </c>
      <c r="E190" s="259" t="s">
        <v>1</v>
      </c>
      <c r="F190" s="260" t="s">
        <v>192</v>
      </c>
      <c r="G190" s="258"/>
      <c r="H190" s="261">
        <v>2.1080000000000001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166</v>
      </c>
      <c r="AU190" s="267" t="s">
        <v>81</v>
      </c>
      <c r="AV190" s="14" t="s">
        <v>81</v>
      </c>
      <c r="AW190" s="14" t="s">
        <v>30</v>
      </c>
      <c r="AX190" s="14" t="s">
        <v>73</v>
      </c>
      <c r="AY190" s="267" t="s">
        <v>158</v>
      </c>
    </row>
    <row r="191" s="13" customFormat="1">
      <c r="A191" s="13"/>
      <c r="B191" s="246"/>
      <c r="C191" s="247"/>
      <c r="D191" s="248" t="s">
        <v>166</v>
      </c>
      <c r="E191" s="249" t="s">
        <v>1</v>
      </c>
      <c r="F191" s="250" t="s">
        <v>193</v>
      </c>
      <c r="G191" s="247"/>
      <c r="H191" s="249" t="s">
        <v>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166</v>
      </c>
      <c r="AU191" s="256" t="s">
        <v>81</v>
      </c>
      <c r="AV191" s="13" t="s">
        <v>79</v>
      </c>
      <c r="AW191" s="13" t="s">
        <v>30</v>
      </c>
      <c r="AX191" s="13" t="s">
        <v>73</v>
      </c>
      <c r="AY191" s="256" t="s">
        <v>158</v>
      </c>
    </row>
    <row r="192" s="14" customFormat="1">
      <c r="A192" s="14"/>
      <c r="B192" s="257"/>
      <c r="C192" s="258"/>
      <c r="D192" s="248" t="s">
        <v>166</v>
      </c>
      <c r="E192" s="259" t="s">
        <v>1</v>
      </c>
      <c r="F192" s="260" t="s">
        <v>194</v>
      </c>
      <c r="G192" s="258"/>
      <c r="H192" s="261">
        <v>0.56599999999999995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166</v>
      </c>
      <c r="AU192" s="267" t="s">
        <v>81</v>
      </c>
      <c r="AV192" s="14" t="s">
        <v>81</v>
      </c>
      <c r="AW192" s="14" t="s">
        <v>30</v>
      </c>
      <c r="AX192" s="14" t="s">
        <v>73</v>
      </c>
      <c r="AY192" s="267" t="s">
        <v>158</v>
      </c>
    </row>
    <row r="193" s="14" customFormat="1">
      <c r="A193" s="14"/>
      <c r="B193" s="257"/>
      <c r="C193" s="258"/>
      <c r="D193" s="248" t="s">
        <v>166</v>
      </c>
      <c r="E193" s="259" t="s">
        <v>1</v>
      </c>
      <c r="F193" s="260" t="s">
        <v>195</v>
      </c>
      <c r="G193" s="258"/>
      <c r="H193" s="261">
        <v>1.3200000000000001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166</v>
      </c>
      <c r="AU193" s="267" t="s">
        <v>81</v>
      </c>
      <c r="AV193" s="14" t="s">
        <v>81</v>
      </c>
      <c r="AW193" s="14" t="s">
        <v>30</v>
      </c>
      <c r="AX193" s="14" t="s">
        <v>73</v>
      </c>
      <c r="AY193" s="267" t="s">
        <v>158</v>
      </c>
    </row>
    <row r="194" s="15" customFormat="1">
      <c r="A194" s="15"/>
      <c r="B194" s="268"/>
      <c r="C194" s="269"/>
      <c r="D194" s="248" t="s">
        <v>166</v>
      </c>
      <c r="E194" s="270" t="s">
        <v>1</v>
      </c>
      <c r="F194" s="271" t="s">
        <v>169</v>
      </c>
      <c r="G194" s="269"/>
      <c r="H194" s="272">
        <v>7.1980000000000004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166</v>
      </c>
      <c r="AU194" s="278" t="s">
        <v>81</v>
      </c>
      <c r="AV194" s="15" t="s">
        <v>165</v>
      </c>
      <c r="AW194" s="15" t="s">
        <v>30</v>
      </c>
      <c r="AX194" s="15" t="s">
        <v>79</v>
      </c>
      <c r="AY194" s="278" t="s">
        <v>158</v>
      </c>
    </row>
    <row r="195" s="2" customFormat="1" ht="21.75" customHeight="1">
      <c r="A195" s="39"/>
      <c r="B195" s="40"/>
      <c r="C195" s="233" t="s">
        <v>172</v>
      </c>
      <c r="D195" s="233" t="s">
        <v>160</v>
      </c>
      <c r="E195" s="234" t="s">
        <v>196</v>
      </c>
      <c r="F195" s="235" t="s">
        <v>197</v>
      </c>
      <c r="G195" s="236" t="s">
        <v>198</v>
      </c>
      <c r="H195" s="237">
        <v>23.622</v>
      </c>
      <c r="I195" s="238"/>
      <c r="J195" s="239">
        <f>ROUND(I195*H195,2)</f>
        <v>0</v>
      </c>
      <c r="K195" s="235" t="s">
        <v>164</v>
      </c>
      <c r="L195" s="45"/>
      <c r="M195" s="240" t="s">
        <v>1</v>
      </c>
      <c r="N195" s="241" t="s">
        <v>40</v>
      </c>
      <c r="O195" s="93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4" t="s">
        <v>165</v>
      </c>
      <c r="AT195" s="244" t="s">
        <v>160</v>
      </c>
      <c r="AU195" s="244" t="s">
        <v>81</v>
      </c>
      <c r="AY195" s="18" t="s">
        <v>158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8" t="s">
        <v>165</v>
      </c>
      <c r="BK195" s="245">
        <f>ROUND(I195*H195,2)</f>
        <v>0</v>
      </c>
      <c r="BL195" s="18" t="s">
        <v>165</v>
      </c>
      <c r="BM195" s="244" t="s">
        <v>199</v>
      </c>
    </row>
    <row r="196" s="13" customFormat="1">
      <c r="A196" s="13"/>
      <c r="B196" s="246"/>
      <c r="C196" s="247"/>
      <c r="D196" s="248" t="s">
        <v>166</v>
      </c>
      <c r="E196" s="249" t="s">
        <v>1</v>
      </c>
      <c r="F196" s="250" t="s">
        <v>200</v>
      </c>
      <c r="G196" s="247"/>
      <c r="H196" s="249" t="s">
        <v>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166</v>
      </c>
      <c r="AU196" s="256" t="s">
        <v>81</v>
      </c>
      <c r="AV196" s="13" t="s">
        <v>79</v>
      </c>
      <c r="AW196" s="13" t="s">
        <v>30</v>
      </c>
      <c r="AX196" s="13" t="s">
        <v>73</v>
      </c>
      <c r="AY196" s="256" t="s">
        <v>158</v>
      </c>
    </row>
    <row r="197" s="14" customFormat="1">
      <c r="A197" s="14"/>
      <c r="B197" s="257"/>
      <c r="C197" s="258"/>
      <c r="D197" s="248" t="s">
        <v>166</v>
      </c>
      <c r="E197" s="259" t="s">
        <v>1</v>
      </c>
      <c r="F197" s="260" t="s">
        <v>201</v>
      </c>
      <c r="G197" s="258"/>
      <c r="H197" s="261">
        <v>23.622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166</v>
      </c>
      <c r="AU197" s="267" t="s">
        <v>81</v>
      </c>
      <c r="AV197" s="14" t="s">
        <v>81</v>
      </c>
      <c r="AW197" s="14" t="s">
        <v>30</v>
      </c>
      <c r="AX197" s="14" t="s">
        <v>73</v>
      </c>
      <c r="AY197" s="267" t="s">
        <v>158</v>
      </c>
    </row>
    <row r="198" s="15" customFormat="1">
      <c r="A198" s="15"/>
      <c r="B198" s="268"/>
      <c r="C198" s="269"/>
      <c r="D198" s="248" t="s">
        <v>166</v>
      </c>
      <c r="E198" s="270" t="s">
        <v>1</v>
      </c>
      <c r="F198" s="271" t="s">
        <v>169</v>
      </c>
      <c r="G198" s="269"/>
      <c r="H198" s="272">
        <v>23.622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8" t="s">
        <v>166</v>
      </c>
      <c r="AU198" s="278" t="s">
        <v>81</v>
      </c>
      <c r="AV198" s="15" t="s">
        <v>165</v>
      </c>
      <c r="AW198" s="15" t="s">
        <v>30</v>
      </c>
      <c r="AX198" s="15" t="s">
        <v>79</v>
      </c>
      <c r="AY198" s="278" t="s">
        <v>158</v>
      </c>
    </row>
    <row r="199" s="2" customFormat="1" ht="21.75" customHeight="1">
      <c r="A199" s="39"/>
      <c r="B199" s="40"/>
      <c r="C199" s="233" t="s">
        <v>202</v>
      </c>
      <c r="D199" s="233" t="s">
        <v>160</v>
      </c>
      <c r="E199" s="234" t="s">
        <v>203</v>
      </c>
      <c r="F199" s="235" t="s">
        <v>204</v>
      </c>
      <c r="G199" s="236" t="s">
        <v>176</v>
      </c>
      <c r="H199" s="237">
        <v>2</v>
      </c>
      <c r="I199" s="238"/>
      <c r="J199" s="239">
        <f>ROUND(I199*H199,2)</f>
        <v>0</v>
      </c>
      <c r="K199" s="235" t="s">
        <v>164</v>
      </c>
      <c r="L199" s="45"/>
      <c r="M199" s="240" t="s">
        <v>1</v>
      </c>
      <c r="N199" s="241" t="s">
        <v>40</v>
      </c>
      <c r="O199" s="93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4" t="s">
        <v>165</v>
      </c>
      <c r="AT199" s="244" t="s">
        <v>160</v>
      </c>
      <c r="AU199" s="244" t="s">
        <v>81</v>
      </c>
      <c r="AY199" s="18" t="s">
        <v>158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8" t="s">
        <v>165</v>
      </c>
      <c r="BK199" s="245">
        <f>ROUND(I199*H199,2)</f>
        <v>0</v>
      </c>
      <c r="BL199" s="18" t="s">
        <v>165</v>
      </c>
      <c r="BM199" s="244" t="s">
        <v>205</v>
      </c>
    </row>
    <row r="200" s="13" customFormat="1">
      <c r="A200" s="13"/>
      <c r="B200" s="246"/>
      <c r="C200" s="247"/>
      <c r="D200" s="248" t="s">
        <v>166</v>
      </c>
      <c r="E200" s="249" t="s">
        <v>1</v>
      </c>
      <c r="F200" s="250" t="s">
        <v>206</v>
      </c>
      <c r="G200" s="247"/>
      <c r="H200" s="249" t="s">
        <v>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166</v>
      </c>
      <c r="AU200" s="256" t="s">
        <v>81</v>
      </c>
      <c r="AV200" s="13" t="s">
        <v>79</v>
      </c>
      <c r="AW200" s="13" t="s">
        <v>30</v>
      </c>
      <c r="AX200" s="13" t="s">
        <v>73</v>
      </c>
      <c r="AY200" s="256" t="s">
        <v>158</v>
      </c>
    </row>
    <row r="201" s="14" customFormat="1">
      <c r="A201" s="14"/>
      <c r="B201" s="257"/>
      <c r="C201" s="258"/>
      <c r="D201" s="248" t="s">
        <v>166</v>
      </c>
      <c r="E201" s="259" t="s">
        <v>1</v>
      </c>
      <c r="F201" s="260" t="s">
        <v>207</v>
      </c>
      <c r="G201" s="258"/>
      <c r="H201" s="261">
        <v>2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166</v>
      </c>
      <c r="AU201" s="267" t="s">
        <v>81</v>
      </c>
      <c r="AV201" s="14" t="s">
        <v>81</v>
      </c>
      <c r="AW201" s="14" t="s">
        <v>30</v>
      </c>
      <c r="AX201" s="14" t="s">
        <v>73</v>
      </c>
      <c r="AY201" s="267" t="s">
        <v>158</v>
      </c>
    </row>
    <row r="202" s="15" customFormat="1">
      <c r="A202" s="15"/>
      <c r="B202" s="268"/>
      <c r="C202" s="269"/>
      <c r="D202" s="248" t="s">
        <v>166</v>
      </c>
      <c r="E202" s="270" t="s">
        <v>1</v>
      </c>
      <c r="F202" s="271" t="s">
        <v>169</v>
      </c>
      <c r="G202" s="269"/>
      <c r="H202" s="272">
        <v>2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166</v>
      </c>
      <c r="AU202" s="278" t="s">
        <v>81</v>
      </c>
      <c r="AV202" s="15" t="s">
        <v>165</v>
      </c>
      <c r="AW202" s="15" t="s">
        <v>30</v>
      </c>
      <c r="AX202" s="15" t="s">
        <v>79</v>
      </c>
      <c r="AY202" s="278" t="s">
        <v>158</v>
      </c>
    </row>
    <row r="203" s="2" customFormat="1" ht="21.75" customHeight="1">
      <c r="A203" s="39"/>
      <c r="B203" s="40"/>
      <c r="C203" s="233" t="s">
        <v>183</v>
      </c>
      <c r="D203" s="233" t="s">
        <v>160</v>
      </c>
      <c r="E203" s="234" t="s">
        <v>208</v>
      </c>
      <c r="F203" s="235" t="s">
        <v>209</v>
      </c>
      <c r="G203" s="236" t="s">
        <v>176</v>
      </c>
      <c r="H203" s="237">
        <v>10.710000000000001</v>
      </c>
      <c r="I203" s="238"/>
      <c r="J203" s="239">
        <f>ROUND(I203*H203,2)</f>
        <v>0</v>
      </c>
      <c r="K203" s="235" t="s">
        <v>164</v>
      </c>
      <c r="L203" s="45"/>
      <c r="M203" s="240" t="s">
        <v>1</v>
      </c>
      <c r="N203" s="241" t="s">
        <v>40</v>
      </c>
      <c r="O203" s="93"/>
      <c r="P203" s="242">
        <f>O203*H203</f>
        <v>0</v>
      </c>
      <c r="Q203" s="242">
        <v>0</v>
      </c>
      <c r="R203" s="242">
        <f>Q203*H203</f>
        <v>0</v>
      </c>
      <c r="S203" s="242">
        <v>0</v>
      </c>
      <c r="T203" s="24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4" t="s">
        <v>165</v>
      </c>
      <c r="AT203" s="244" t="s">
        <v>160</v>
      </c>
      <c r="AU203" s="244" t="s">
        <v>81</v>
      </c>
      <c r="AY203" s="18" t="s">
        <v>158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18" t="s">
        <v>165</v>
      </c>
      <c r="BK203" s="245">
        <f>ROUND(I203*H203,2)</f>
        <v>0</v>
      </c>
      <c r="BL203" s="18" t="s">
        <v>165</v>
      </c>
      <c r="BM203" s="244" t="s">
        <v>210</v>
      </c>
    </row>
    <row r="204" s="13" customFormat="1">
      <c r="A204" s="13"/>
      <c r="B204" s="246"/>
      <c r="C204" s="247"/>
      <c r="D204" s="248" t="s">
        <v>166</v>
      </c>
      <c r="E204" s="249" t="s">
        <v>1</v>
      </c>
      <c r="F204" s="250" t="s">
        <v>200</v>
      </c>
      <c r="G204" s="247"/>
      <c r="H204" s="249" t="s">
        <v>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166</v>
      </c>
      <c r="AU204" s="256" t="s">
        <v>81</v>
      </c>
      <c r="AV204" s="13" t="s">
        <v>79</v>
      </c>
      <c r="AW204" s="13" t="s">
        <v>30</v>
      </c>
      <c r="AX204" s="13" t="s">
        <v>73</v>
      </c>
      <c r="AY204" s="256" t="s">
        <v>158</v>
      </c>
    </row>
    <row r="205" s="14" customFormat="1">
      <c r="A205" s="14"/>
      <c r="B205" s="257"/>
      <c r="C205" s="258"/>
      <c r="D205" s="248" t="s">
        <v>166</v>
      </c>
      <c r="E205" s="259" t="s">
        <v>1</v>
      </c>
      <c r="F205" s="260" t="s">
        <v>211</v>
      </c>
      <c r="G205" s="258"/>
      <c r="H205" s="261">
        <v>0.75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166</v>
      </c>
      <c r="AU205" s="267" t="s">
        <v>81</v>
      </c>
      <c r="AV205" s="14" t="s">
        <v>81</v>
      </c>
      <c r="AW205" s="14" t="s">
        <v>30</v>
      </c>
      <c r="AX205" s="14" t="s">
        <v>73</v>
      </c>
      <c r="AY205" s="267" t="s">
        <v>158</v>
      </c>
    </row>
    <row r="206" s="13" customFormat="1">
      <c r="A206" s="13"/>
      <c r="B206" s="246"/>
      <c r="C206" s="247"/>
      <c r="D206" s="248" t="s">
        <v>166</v>
      </c>
      <c r="E206" s="249" t="s">
        <v>1</v>
      </c>
      <c r="F206" s="250" t="s">
        <v>212</v>
      </c>
      <c r="G206" s="247"/>
      <c r="H206" s="249" t="s">
        <v>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166</v>
      </c>
      <c r="AU206" s="256" t="s">
        <v>81</v>
      </c>
      <c r="AV206" s="13" t="s">
        <v>79</v>
      </c>
      <c r="AW206" s="13" t="s">
        <v>30</v>
      </c>
      <c r="AX206" s="13" t="s">
        <v>73</v>
      </c>
      <c r="AY206" s="256" t="s">
        <v>158</v>
      </c>
    </row>
    <row r="207" s="14" customFormat="1">
      <c r="A207" s="14"/>
      <c r="B207" s="257"/>
      <c r="C207" s="258"/>
      <c r="D207" s="248" t="s">
        <v>166</v>
      </c>
      <c r="E207" s="259" t="s">
        <v>1</v>
      </c>
      <c r="F207" s="260" t="s">
        <v>213</v>
      </c>
      <c r="G207" s="258"/>
      <c r="H207" s="261">
        <v>0.95999999999999996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166</v>
      </c>
      <c r="AU207" s="267" t="s">
        <v>81</v>
      </c>
      <c r="AV207" s="14" t="s">
        <v>81</v>
      </c>
      <c r="AW207" s="14" t="s">
        <v>30</v>
      </c>
      <c r="AX207" s="14" t="s">
        <v>73</v>
      </c>
      <c r="AY207" s="267" t="s">
        <v>158</v>
      </c>
    </row>
    <row r="208" s="13" customFormat="1">
      <c r="A208" s="13"/>
      <c r="B208" s="246"/>
      <c r="C208" s="247"/>
      <c r="D208" s="248" t="s">
        <v>166</v>
      </c>
      <c r="E208" s="249" t="s">
        <v>1</v>
      </c>
      <c r="F208" s="250" t="s">
        <v>206</v>
      </c>
      <c r="G208" s="247"/>
      <c r="H208" s="249" t="s">
        <v>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166</v>
      </c>
      <c r="AU208" s="256" t="s">
        <v>81</v>
      </c>
      <c r="AV208" s="13" t="s">
        <v>79</v>
      </c>
      <c r="AW208" s="13" t="s">
        <v>30</v>
      </c>
      <c r="AX208" s="13" t="s">
        <v>73</v>
      </c>
      <c r="AY208" s="256" t="s">
        <v>158</v>
      </c>
    </row>
    <row r="209" s="14" customFormat="1">
      <c r="A209" s="14"/>
      <c r="B209" s="257"/>
      <c r="C209" s="258"/>
      <c r="D209" s="248" t="s">
        <v>166</v>
      </c>
      <c r="E209" s="259" t="s">
        <v>1</v>
      </c>
      <c r="F209" s="260" t="s">
        <v>214</v>
      </c>
      <c r="G209" s="258"/>
      <c r="H209" s="261">
        <v>9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166</v>
      </c>
      <c r="AU209" s="267" t="s">
        <v>81</v>
      </c>
      <c r="AV209" s="14" t="s">
        <v>81</v>
      </c>
      <c r="AW209" s="14" t="s">
        <v>30</v>
      </c>
      <c r="AX209" s="14" t="s">
        <v>73</v>
      </c>
      <c r="AY209" s="267" t="s">
        <v>158</v>
      </c>
    </row>
    <row r="210" s="15" customFormat="1">
      <c r="A210" s="15"/>
      <c r="B210" s="268"/>
      <c r="C210" s="269"/>
      <c r="D210" s="248" t="s">
        <v>166</v>
      </c>
      <c r="E210" s="270" t="s">
        <v>1</v>
      </c>
      <c r="F210" s="271" t="s">
        <v>169</v>
      </c>
      <c r="G210" s="269"/>
      <c r="H210" s="272">
        <v>10.710000000000001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8" t="s">
        <v>166</v>
      </c>
      <c r="AU210" s="278" t="s">
        <v>81</v>
      </c>
      <c r="AV210" s="15" t="s">
        <v>165</v>
      </c>
      <c r="AW210" s="15" t="s">
        <v>30</v>
      </c>
      <c r="AX210" s="15" t="s">
        <v>79</v>
      </c>
      <c r="AY210" s="278" t="s">
        <v>158</v>
      </c>
    </row>
    <row r="211" s="2" customFormat="1" ht="21.75" customHeight="1">
      <c r="A211" s="39"/>
      <c r="B211" s="40"/>
      <c r="C211" s="233" t="s">
        <v>215</v>
      </c>
      <c r="D211" s="233" t="s">
        <v>160</v>
      </c>
      <c r="E211" s="234" t="s">
        <v>216</v>
      </c>
      <c r="F211" s="235" t="s">
        <v>217</v>
      </c>
      <c r="G211" s="236" t="s">
        <v>176</v>
      </c>
      <c r="H211" s="237">
        <v>93.450000000000003</v>
      </c>
      <c r="I211" s="238"/>
      <c r="J211" s="239">
        <f>ROUND(I211*H211,2)</f>
        <v>0</v>
      </c>
      <c r="K211" s="235" t="s">
        <v>164</v>
      </c>
      <c r="L211" s="45"/>
      <c r="M211" s="240" t="s">
        <v>1</v>
      </c>
      <c r="N211" s="241" t="s">
        <v>40</v>
      </c>
      <c r="O211" s="93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4" t="s">
        <v>165</v>
      </c>
      <c r="AT211" s="244" t="s">
        <v>160</v>
      </c>
      <c r="AU211" s="244" t="s">
        <v>81</v>
      </c>
      <c r="AY211" s="18" t="s">
        <v>158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8" t="s">
        <v>165</v>
      </c>
      <c r="BK211" s="245">
        <f>ROUND(I211*H211,2)</f>
        <v>0</v>
      </c>
      <c r="BL211" s="18" t="s">
        <v>165</v>
      </c>
      <c r="BM211" s="244" t="s">
        <v>218</v>
      </c>
    </row>
    <row r="212" s="13" customFormat="1">
      <c r="A212" s="13"/>
      <c r="B212" s="246"/>
      <c r="C212" s="247"/>
      <c r="D212" s="248" t="s">
        <v>166</v>
      </c>
      <c r="E212" s="249" t="s">
        <v>1</v>
      </c>
      <c r="F212" s="250" t="s">
        <v>219</v>
      </c>
      <c r="G212" s="247"/>
      <c r="H212" s="249" t="s">
        <v>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166</v>
      </c>
      <c r="AU212" s="256" t="s">
        <v>81</v>
      </c>
      <c r="AV212" s="13" t="s">
        <v>79</v>
      </c>
      <c r="AW212" s="13" t="s">
        <v>30</v>
      </c>
      <c r="AX212" s="13" t="s">
        <v>73</v>
      </c>
      <c r="AY212" s="256" t="s">
        <v>158</v>
      </c>
    </row>
    <row r="213" s="14" customFormat="1">
      <c r="A213" s="14"/>
      <c r="B213" s="257"/>
      <c r="C213" s="258"/>
      <c r="D213" s="248" t="s">
        <v>166</v>
      </c>
      <c r="E213" s="259" t="s">
        <v>1</v>
      </c>
      <c r="F213" s="260" t="s">
        <v>220</v>
      </c>
      <c r="G213" s="258"/>
      <c r="H213" s="261">
        <v>68.25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166</v>
      </c>
      <c r="AU213" s="267" t="s">
        <v>81</v>
      </c>
      <c r="AV213" s="14" t="s">
        <v>81</v>
      </c>
      <c r="AW213" s="14" t="s">
        <v>30</v>
      </c>
      <c r="AX213" s="14" t="s">
        <v>73</v>
      </c>
      <c r="AY213" s="267" t="s">
        <v>158</v>
      </c>
    </row>
    <row r="214" s="14" customFormat="1">
      <c r="A214" s="14"/>
      <c r="B214" s="257"/>
      <c r="C214" s="258"/>
      <c r="D214" s="248" t="s">
        <v>166</v>
      </c>
      <c r="E214" s="259" t="s">
        <v>1</v>
      </c>
      <c r="F214" s="260" t="s">
        <v>221</v>
      </c>
      <c r="G214" s="258"/>
      <c r="H214" s="261">
        <v>25.199999999999999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166</v>
      </c>
      <c r="AU214" s="267" t="s">
        <v>81</v>
      </c>
      <c r="AV214" s="14" t="s">
        <v>81</v>
      </c>
      <c r="AW214" s="14" t="s">
        <v>30</v>
      </c>
      <c r="AX214" s="14" t="s">
        <v>73</v>
      </c>
      <c r="AY214" s="267" t="s">
        <v>158</v>
      </c>
    </row>
    <row r="215" s="15" customFormat="1">
      <c r="A215" s="15"/>
      <c r="B215" s="268"/>
      <c r="C215" s="269"/>
      <c r="D215" s="248" t="s">
        <v>166</v>
      </c>
      <c r="E215" s="270" t="s">
        <v>1</v>
      </c>
      <c r="F215" s="271" t="s">
        <v>169</v>
      </c>
      <c r="G215" s="269"/>
      <c r="H215" s="272">
        <v>93.450000000000003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166</v>
      </c>
      <c r="AU215" s="278" t="s">
        <v>81</v>
      </c>
      <c r="AV215" s="15" t="s">
        <v>165</v>
      </c>
      <c r="AW215" s="15" t="s">
        <v>30</v>
      </c>
      <c r="AX215" s="15" t="s">
        <v>79</v>
      </c>
      <c r="AY215" s="278" t="s">
        <v>158</v>
      </c>
    </row>
    <row r="216" s="2" customFormat="1" ht="21.75" customHeight="1">
      <c r="A216" s="39"/>
      <c r="B216" s="40"/>
      <c r="C216" s="233" t="s">
        <v>189</v>
      </c>
      <c r="D216" s="233" t="s">
        <v>160</v>
      </c>
      <c r="E216" s="234" t="s">
        <v>222</v>
      </c>
      <c r="F216" s="235" t="s">
        <v>223</v>
      </c>
      <c r="G216" s="236" t="s">
        <v>176</v>
      </c>
      <c r="H216" s="237">
        <v>0.64000000000000001</v>
      </c>
      <c r="I216" s="238"/>
      <c r="J216" s="239">
        <f>ROUND(I216*H216,2)</f>
        <v>0</v>
      </c>
      <c r="K216" s="235" t="s">
        <v>164</v>
      </c>
      <c r="L216" s="45"/>
      <c r="M216" s="240" t="s">
        <v>1</v>
      </c>
      <c r="N216" s="241" t="s">
        <v>40</v>
      </c>
      <c r="O216" s="93"/>
      <c r="P216" s="242">
        <f>O216*H216</f>
        <v>0</v>
      </c>
      <c r="Q216" s="242">
        <v>0</v>
      </c>
      <c r="R216" s="242">
        <f>Q216*H216</f>
        <v>0</v>
      </c>
      <c r="S216" s="242">
        <v>0</v>
      </c>
      <c r="T216" s="24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4" t="s">
        <v>165</v>
      </c>
      <c r="AT216" s="244" t="s">
        <v>160</v>
      </c>
      <c r="AU216" s="244" t="s">
        <v>81</v>
      </c>
      <c r="AY216" s="18" t="s">
        <v>158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8" t="s">
        <v>165</v>
      </c>
      <c r="BK216" s="245">
        <f>ROUND(I216*H216,2)</f>
        <v>0</v>
      </c>
      <c r="BL216" s="18" t="s">
        <v>165</v>
      </c>
      <c r="BM216" s="244" t="s">
        <v>224</v>
      </c>
    </row>
    <row r="217" s="14" customFormat="1">
      <c r="A217" s="14"/>
      <c r="B217" s="257"/>
      <c r="C217" s="258"/>
      <c r="D217" s="248" t="s">
        <v>166</v>
      </c>
      <c r="E217" s="259" t="s">
        <v>1</v>
      </c>
      <c r="F217" s="260" t="s">
        <v>225</v>
      </c>
      <c r="G217" s="258"/>
      <c r="H217" s="261">
        <v>0.64000000000000001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166</v>
      </c>
      <c r="AU217" s="267" t="s">
        <v>81</v>
      </c>
      <c r="AV217" s="14" t="s">
        <v>81</v>
      </c>
      <c r="AW217" s="14" t="s">
        <v>30</v>
      </c>
      <c r="AX217" s="14" t="s">
        <v>73</v>
      </c>
      <c r="AY217" s="267" t="s">
        <v>158</v>
      </c>
    </row>
    <row r="218" s="15" customFormat="1">
      <c r="A218" s="15"/>
      <c r="B218" s="268"/>
      <c r="C218" s="269"/>
      <c r="D218" s="248" t="s">
        <v>166</v>
      </c>
      <c r="E218" s="270" t="s">
        <v>1</v>
      </c>
      <c r="F218" s="271" t="s">
        <v>169</v>
      </c>
      <c r="G218" s="269"/>
      <c r="H218" s="272">
        <v>0.64000000000000001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8" t="s">
        <v>166</v>
      </c>
      <c r="AU218" s="278" t="s">
        <v>81</v>
      </c>
      <c r="AV218" s="15" t="s">
        <v>165</v>
      </c>
      <c r="AW218" s="15" t="s">
        <v>30</v>
      </c>
      <c r="AX218" s="15" t="s">
        <v>79</v>
      </c>
      <c r="AY218" s="278" t="s">
        <v>158</v>
      </c>
    </row>
    <row r="219" s="2" customFormat="1" ht="21.75" customHeight="1">
      <c r="A219" s="39"/>
      <c r="B219" s="40"/>
      <c r="C219" s="233" t="s">
        <v>226</v>
      </c>
      <c r="D219" s="233" t="s">
        <v>160</v>
      </c>
      <c r="E219" s="234" t="s">
        <v>227</v>
      </c>
      <c r="F219" s="235" t="s">
        <v>228</v>
      </c>
      <c r="G219" s="236" t="s">
        <v>176</v>
      </c>
      <c r="H219" s="237">
        <v>9</v>
      </c>
      <c r="I219" s="238"/>
      <c r="J219" s="239">
        <f>ROUND(I219*H219,2)</f>
        <v>0</v>
      </c>
      <c r="K219" s="235" t="s">
        <v>164</v>
      </c>
      <c r="L219" s="45"/>
      <c r="M219" s="240" t="s">
        <v>1</v>
      </c>
      <c r="N219" s="241" t="s">
        <v>40</v>
      </c>
      <c r="O219" s="93"/>
      <c r="P219" s="242">
        <f>O219*H219</f>
        <v>0</v>
      </c>
      <c r="Q219" s="242">
        <v>0</v>
      </c>
      <c r="R219" s="242">
        <f>Q219*H219</f>
        <v>0</v>
      </c>
      <c r="S219" s="242">
        <v>0</v>
      </c>
      <c r="T219" s="24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4" t="s">
        <v>165</v>
      </c>
      <c r="AT219" s="244" t="s">
        <v>160</v>
      </c>
      <c r="AU219" s="244" t="s">
        <v>81</v>
      </c>
      <c r="AY219" s="18" t="s">
        <v>158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18" t="s">
        <v>165</v>
      </c>
      <c r="BK219" s="245">
        <f>ROUND(I219*H219,2)</f>
        <v>0</v>
      </c>
      <c r="BL219" s="18" t="s">
        <v>165</v>
      </c>
      <c r="BM219" s="244" t="s">
        <v>229</v>
      </c>
    </row>
    <row r="220" s="13" customFormat="1">
      <c r="A220" s="13"/>
      <c r="B220" s="246"/>
      <c r="C220" s="247"/>
      <c r="D220" s="248" t="s">
        <v>166</v>
      </c>
      <c r="E220" s="249" t="s">
        <v>1</v>
      </c>
      <c r="F220" s="250" t="s">
        <v>206</v>
      </c>
      <c r="G220" s="247"/>
      <c r="H220" s="249" t="s">
        <v>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166</v>
      </c>
      <c r="AU220" s="256" t="s">
        <v>81</v>
      </c>
      <c r="AV220" s="13" t="s">
        <v>79</v>
      </c>
      <c r="AW220" s="13" t="s">
        <v>30</v>
      </c>
      <c r="AX220" s="13" t="s">
        <v>73</v>
      </c>
      <c r="AY220" s="256" t="s">
        <v>158</v>
      </c>
    </row>
    <row r="221" s="14" customFormat="1">
      <c r="A221" s="14"/>
      <c r="B221" s="257"/>
      <c r="C221" s="258"/>
      <c r="D221" s="248" t="s">
        <v>166</v>
      </c>
      <c r="E221" s="259" t="s">
        <v>1</v>
      </c>
      <c r="F221" s="260" t="s">
        <v>214</v>
      </c>
      <c r="G221" s="258"/>
      <c r="H221" s="261">
        <v>9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166</v>
      </c>
      <c r="AU221" s="267" t="s">
        <v>81</v>
      </c>
      <c r="AV221" s="14" t="s">
        <v>81</v>
      </c>
      <c r="AW221" s="14" t="s">
        <v>30</v>
      </c>
      <c r="AX221" s="14" t="s">
        <v>73</v>
      </c>
      <c r="AY221" s="267" t="s">
        <v>158</v>
      </c>
    </row>
    <row r="222" s="15" customFormat="1">
      <c r="A222" s="15"/>
      <c r="B222" s="268"/>
      <c r="C222" s="269"/>
      <c r="D222" s="248" t="s">
        <v>166</v>
      </c>
      <c r="E222" s="270" t="s">
        <v>1</v>
      </c>
      <c r="F222" s="271" t="s">
        <v>169</v>
      </c>
      <c r="G222" s="269"/>
      <c r="H222" s="272">
        <v>9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8" t="s">
        <v>166</v>
      </c>
      <c r="AU222" s="278" t="s">
        <v>81</v>
      </c>
      <c r="AV222" s="15" t="s">
        <v>165</v>
      </c>
      <c r="AW222" s="15" t="s">
        <v>30</v>
      </c>
      <c r="AX222" s="15" t="s">
        <v>79</v>
      </c>
      <c r="AY222" s="278" t="s">
        <v>158</v>
      </c>
    </row>
    <row r="223" s="2" customFormat="1" ht="21.75" customHeight="1">
      <c r="A223" s="39"/>
      <c r="B223" s="40"/>
      <c r="C223" s="233" t="s">
        <v>199</v>
      </c>
      <c r="D223" s="233" t="s">
        <v>160</v>
      </c>
      <c r="E223" s="234" t="s">
        <v>230</v>
      </c>
      <c r="F223" s="235" t="s">
        <v>231</v>
      </c>
      <c r="G223" s="236" t="s">
        <v>176</v>
      </c>
      <c r="H223" s="237">
        <v>3.5870000000000002</v>
      </c>
      <c r="I223" s="238"/>
      <c r="J223" s="239">
        <f>ROUND(I223*H223,2)</f>
        <v>0</v>
      </c>
      <c r="K223" s="235" t="s">
        <v>164</v>
      </c>
      <c r="L223" s="45"/>
      <c r="M223" s="240" t="s">
        <v>1</v>
      </c>
      <c r="N223" s="241" t="s">
        <v>40</v>
      </c>
      <c r="O223" s="93"/>
      <c r="P223" s="242">
        <f>O223*H223</f>
        <v>0</v>
      </c>
      <c r="Q223" s="242">
        <v>0</v>
      </c>
      <c r="R223" s="242">
        <f>Q223*H223</f>
        <v>0</v>
      </c>
      <c r="S223" s="242">
        <v>0</v>
      </c>
      <c r="T223" s="24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4" t="s">
        <v>165</v>
      </c>
      <c r="AT223" s="244" t="s">
        <v>160</v>
      </c>
      <c r="AU223" s="244" t="s">
        <v>81</v>
      </c>
      <c r="AY223" s="18" t="s">
        <v>158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18" t="s">
        <v>165</v>
      </c>
      <c r="BK223" s="245">
        <f>ROUND(I223*H223,2)</f>
        <v>0</v>
      </c>
      <c r="BL223" s="18" t="s">
        <v>165</v>
      </c>
      <c r="BM223" s="244" t="s">
        <v>232</v>
      </c>
    </row>
    <row r="224" s="14" customFormat="1">
      <c r="A224" s="14"/>
      <c r="B224" s="257"/>
      <c r="C224" s="258"/>
      <c r="D224" s="248" t="s">
        <v>166</v>
      </c>
      <c r="E224" s="259" t="s">
        <v>1</v>
      </c>
      <c r="F224" s="260" t="s">
        <v>233</v>
      </c>
      <c r="G224" s="258"/>
      <c r="H224" s="261">
        <v>3.5870000000000002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166</v>
      </c>
      <c r="AU224" s="267" t="s">
        <v>81</v>
      </c>
      <c r="AV224" s="14" t="s">
        <v>81</v>
      </c>
      <c r="AW224" s="14" t="s">
        <v>30</v>
      </c>
      <c r="AX224" s="14" t="s">
        <v>73</v>
      </c>
      <c r="AY224" s="267" t="s">
        <v>158</v>
      </c>
    </row>
    <row r="225" s="15" customFormat="1">
      <c r="A225" s="15"/>
      <c r="B225" s="268"/>
      <c r="C225" s="269"/>
      <c r="D225" s="248" t="s">
        <v>166</v>
      </c>
      <c r="E225" s="270" t="s">
        <v>1</v>
      </c>
      <c r="F225" s="271" t="s">
        <v>169</v>
      </c>
      <c r="G225" s="269"/>
      <c r="H225" s="272">
        <v>3.5870000000000002</v>
      </c>
      <c r="I225" s="273"/>
      <c r="J225" s="269"/>
      <c r="K225" s="269"/>
      <c r="L225" s="274"/>
      <c r="M225" s="275"/>
      <c r="N225" s="276"/>
      <c r="O225" s="276"/>
      <c r="P225" s="276"/>
      <c r="Q225" s="276"/>
      <c r="R225" s="276"/>
      <c r="S225" s="276"/>
      <c r="T225" s="27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8" t="s">
        <v>166</v>
      </c>
      <c r="AU225" s="278" t="s">
        <v>81</v>
      </c>
      <c r="AV225" s="15" t="s">
        <v>165</v>
      </c>
      <c r="AW225" s="15" t="s">
        <v>30</v>
      </c>
      <c r="AX225" s="15" t="s">
        <v>79</v>
      </c>
      <c r="AY225" s="278" t="s">
        <v>158</v>
      </c>
    </row>
    <row r="226" s="2" customFormat="1" ht="21.75" customHeight="1">
      <c r="A226" s="39"/>
      <c r="B226" s="40"/>
      <c r="C226" s="233" t="s">
        <v>234</v>
      </c>
      <c r="D226" s="233" t="s">
        <v>160</v>
      </c>
      <c r="E226" s="234" t="s">
        <v>235</v>
      </c>
      <c r="F226" s="235" t="s">
        <v>236</v>
      </c>
      <c r="G226" s="236" t="s">
        <v>176</v>
      </c>
      <c r="H226" s="237">
        <v>118.762</v>
      </c>
      <c r="I226" s="238"/>
      <c r="J226" s="239">
        <f>ROUND(I226*H226,2)</f>
        <v>0</v>
      </c>
      <c r="K226" s="235" t="s">
        <v>164</v>
      </c>
      <c r="L226" s="45"/>
      <c r="M226" s="240" t="s">
        <v>1</v>
      </c>
      <c r="N226" s="241" t="s">
        <v>40</v>
      </c>
      <c r="O226" s="93"/>
      <c r="P226" s="242">
        <f>O226*H226</f>
        <v>0</v>
      </c>
      <c r="Q226" s="242">
        <v>0</v>
      </c>
      <c r="R226" s="242">
        <f>Q226*H226</f>
        <v>0</v>
      </c>
      <c r="S226" s="242">
        <v>0</v>
      </c>
      <c r="T226" s="24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4" t="s">
        <v>165</v>
      </c>
      <c r="AT226" s="244" t="s">
        <v>160</v>
      </c>
      <c r="AU226" s="244" t="s">
        <v>81</v>
      </c>
      <c r="AY226" s="18" t="s">
        <v>158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18" t="s">
        <v>165</v>
      </c>
      <c r="BK226" s="245">
        <f>ROUND(I226*H226,2)</f>
        <v>0</v>
      </c>
      <c r="BL226" s="18" t="s">
        <v>165</v>
      </c>
      <c r="BM226" s="244" t="s">
        <v>237</v>
      </c>
    </row>
    <row r="227" s="13" customFormat="1">
      <c r="A227" s="13"/>
      <c r="B227" s="246"/>
      <c r="C227" s="247"/>
      <c r="D227" s="248" t="s">
        <v>166</v>
      </c>
      <c r="E227" s="249" t="s">
        <v>1</v>
      </c>
      <c r="F227" s="250" t="s">
        <v>190</v>
      </c>
      <c r="G227" s="247"/>
      <c r="H227" s="249" t="s">
        <v>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166</v>
      </c>
      <c r="AU227" s="256" t="s">
        <v>81</v>
      </c>
      <c r="AV227" s="13" t="s">
        <v>79</v>
      </c>
      <c r="AW227" s="13" t="s">
        <v>30</v>
      </c>
      <c r="AX227" s="13" t="s">
        <v>73</v>
      </c>
      <c r="AY227" s="256" t="s">
        <v>158</v>
      </c>
    </row>
    <row r="228" s="14" customFormat="1">
      <c r="A228" s="14"/>
      <c r="B228" s="257"/>
      <c r="C228" s="258"/>
      <c r="D228" s="248" t="s">
        <v>166</v>
      </c>
      <c r="E228" s="259" t="s">
        <v>1</v>
      </c>
      <c r="F228" s="260" t="s">
        <v>191</v>
      </c>
      <c r="G228" s="258"/>
      <c r="H228" s="261">
        <v>3.2040000000000002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166</v>
      </c>
      <c r="AU228" s="267" t="s">
        <v>81</v>
      </c>
      <c r="AV228" s="14" t="s">
        <v>81</v>
      </c>
      <c r="AW228" s="14" t="s">
        <v>30</v>
      </c>
      <c r="AX228" s="14" t="s">
        <v>73</v>
      </c>
      <c r="AY228" s="267" t="s">
        <v>158</v>
      </c>
    </row>
    <row r="229" s="13" customFormat="1">
      <c r="A229" s="13"/>
      <c r="B229" s="246"/>
      <c r="C229" s="247"/>
      <c r="D229" s="248" t="s">
        <v>166</v>
      </c>
      <c r="E229" s="249" t="s">
        <v>1</v>
      </c>
      <c r="F229" s="250" t="s">
        <v>167</v>
      </c>
      <c r="G229" s="247"/>
      <c r="H229" s="249" t="s">
        <v>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166</v>
      </c>
      <c r="AU229" s="256" t="s">
        <v>81</v>
      </c>
      <c r="AV229" s="13" t="s">
        <v>79</v>
      </c>
      <c r="AW229" s="13" t="s">
        <v>30</v>
      </c>
      <c r="AX229" s="13" t="s">
        <v>73</v>
      </c>
      <c r="AY229" s="256" t="s">
        <v>158</v>
      </c>
    </row>
    <row r="230" s="14" customFormat="1">
      <c r="A230" s="14"/>
      <c r="B230" s="257"/>
      <c r="C230" s="258"/>
      <c r="D230" s="248" t="s">
        <v>166</v>
      </c>
      <c r="E230" s="259" t="s">
        <v>1</v>
      </c>
      <c r="F230" s="260" t="s">
        <v>192</v>
      </c>
      <c r="G230" s="258"/>
      <c r="H230" s="261">
        <v>2.1080000000000001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7" t="s">
        <v>166</v>
      </c>
      <c r="AU230" s="267" t="s">
        <v>81</v>
      </c>
      <c r="AV230" s="14" t="s">
        <v>81</v>
      </c>
      <c r="AW230" s="14" t="s">
        <v>30</v>
      </c>
      <c r="AX230" s="14" t="s">
        <v>73</v>
      </c>
      <c r="AY230" s="267" t="s">
        <v>158</v>
      </c>
    </row>
    <row r="231" s="13" customFormat="1">
      <c r="A231" s="13"/>
      <c r="B231" s="246"/>
      <c r="C231" s="247"/>
      <c r="D231" s="248" t="s">
        <v>166</v>
      </c>
      <c r="E231" s="249" t="s">
        <v>1</v>
      </c>
      <c r="F231" s="250" t="s">
        <v>219</v>
      </c>
      <c r="G231" s="247"/>
      <c r="H231" s="249" t="s">
        <v>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166</v>
      </c>
      <c r="AU231" s="256" t="s">
        <v>81</v>
      </c>
      <c r="AV231" s="13" t="s">
        <v>79</v>
      </c>
      <c r="AW231" s="13" t="s">
        <v>30</v>
      </c>
      <c r="AX231" s="13" t="s">
        <v>73</v>
      </c>
      <c r="AY231" s="256" t="s">
        <v>158</v>
      </c>
    </row>
    <row r="232" s="14" customFormat="1">
      <c r="A232" s="14"/>
      <c r="B232" s="257"/>
      <c r="C232" s="258"/>
      <c r="D232" s="248" t="s">
        <v>166</v>
      </c>
      <c r="E232" s="259" t="s">
        <v>1</v>
      </c>
      <c r="F232" s="260" t="s">
        <v>238</v>
      </c>
      <c r="G232" s="258"/>
      <c r="H232" s="261">
        <v>93.450000000000003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7" t="s">
        <v>166</v>
      </c>
      <c r="AU232" s="267" t="s">
        <v>81</v>
      </c>
      <c r="AV232" s="14" t="s">
        <v>81</v>
      </c>
      <c r="AW232" s="14" t="s">
        <v>30</v>
      </c>
      <c r="AX232" s="14" t="s">
        <v>73</v>
      </c>
      <c r="AY232" s="267" t="s">
        <v>158</v>
      </c>
    </row>
    <row r="233" s="13" customFormat="1">
      <c r="A233" s="13"/>
      <c r="B233" s="246"/>
      <c r="C233" s="247"/>
      <c r="D233" s="248" t="s">
        <v>166</v>
      </c>
      <c r="E233" s="249" t="s">
        <v>1</v>
      </c>
      <c r="F233" s="250" t="s">
        <v>206</v>
      </c>
      <c r="G233" s="247"/>
      <c r="H233" s="249" t="s">
        <v>1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166</v>
      </c>
      <c r="AU233" s="256" t="s">
        <v>81</v>
      </c>
      <c r="AV233" s="13" t="s">
        <v>79</v>
      </c>
      <c r="AW233" s="13" t="s">
        <v>30</v>
      </c>
      <c r="AX233" s="13" t="s">
        <v>73</v>
      </c>
      <c r="AY233" s="256" t="s">
        <v>158</v>
      </c>
    </row>
    <row r="234" s="14" customFormat="1">
      <c r="A234" s="14"/>
      <c r="B234" s="257"/>
      <c r="C234" s="258"/>
      <c r="D234" s="248" t="s">
        <v>166</v>
      </c>
      <c r="E234" s="259" t="s">
        <v>1</v>
      </c>
      <c r="F234" s="260" t="s">
        <v>239</v>
      </c>
      <c r="G234" s="258"/>
      <c r="H234" s="261">
        <v>20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7" t="s">
        <v>166</v>
      </c>
      <c r="AU234" s="267" t="s">
        <v>81</v>
      </c>
      <c r="AV234" s="14" t="s">
        <v>81</v>
      </c>
      <c r="AW234" s="14" t="s">
        <v>30</v>
      </c>
      <c r="AX234" s="14" t="s">
        <v>73</v>
      </c>
      <c r="AY234" s="267" t="s">
        <v>158</v>
      </c>
    </row>
    <row r="235" s="15" customFormat="1">
      <c r="A235" s="15"/>
      <c r="B235" s="268"/>
      <c r="C235" s="269"/>
      <c r="D235" s="248" t="s">
        <v>166</v>
      </c>
      <c r="E235" s="270" t="s">
        <v>1</v>
      </c>
      <c r="F235" s="271" t="s">
        <v>169</v>
      </c>
      <c r="G235" s="269"/>
      <c r="H235" s="272">
        <v>118.762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8" t="s">
        <v>166</v>
      </c>
      <c r="AU235" s="278" t="s">
        <v>81</v>
      </c>
      <c r="AV235" s="15" t="s">
        <v>165</v>
      </c>
      <c r="AW235" s="15" t="s">
        <v>30</v>
      </c>
      <c r="AX235" s="15" t="s">
        <v>79</v>
      </c>
      <c r="AY235" s="278" t="s">
        <v>158</v>
      </c>
    </row>
    <row r="236" s="2" customFormat="1" ht="21.75" customHeight="1">
      <c r="A236" s="39"/>
      <c r="B236" s="40"/>
      <c r="C236" s="233" t="s">
        <v>205</v>
      </c>
      <c r="D236" s="233" t="s">
        <v>160</v>
      </c>
      <c r="E236" s="234" t="s">
        <v>240</v>
      </c>
      <c r="F236" s="235" t="s">
        <v>241</v>
      </c>
      <c r="G236" s="236" t="s">
        <v>176</v>
      </c>
      <c r="H236" s="237">
        <v>3.5870000000000002</v>
      </c>
      <c r="I236" s="238"/>
      <c r="J236" s="239">
        <f>ROUND(I236*H236,2)</f>
        <v>0</v>
      </c>
      <c r="K236" s="235" t="s">
        <v>164</v>
      </c>
      <c r="L236" s="45"/>
      <c r="M236" s="240" t="s">
        <v>1</v>
      </c>
      <c r="N236" s="241" t="s">
        <v>40</v>
      </c>
      <c r="O236" s="93"/>
      <c r="P236" s="242">
        <f>O236*H236</f>
        <v>0</v>
      </c>
      <c r="Q236" s="242">
        <v>0</v>
      </c>
      <c r="R236" s="242">
        <f>Q236*H236</f>
        <v>0</v>
      </c>
      <c r="S236" s="242">
        <v>0</v>
      </c>
      <c r="T236" s="24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4" t="s">
        <v>165</v>
      </c>
      <c r="AT236" s="244" t="s">
        <v>160</v>
      </c>
      <c r="AU236" s="244" t="s">
        <v>81</v>
      </c>
      <c r="AY236" s="18" t="s">
        <v>158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8" t="s">
        <v>165</v>
      </c>
      <c r="BK236" s="245">
        <f>ROUND(I236*H236,2)</f>
        <v>0</v>
      </c>
      <c r="BL236" s="18" t="s">
        <v>165</v>
      </c>
      <c r="BM236" s="244" t="s">
        <v>242</v>
      </c>
    </row>
    <row r="237" s="2" customFormat="1" ht="21.75" customHeight="1">
      <c r="A237" s="39"/>
      <c r="B237" s="40"/>
      <c r="C237" s="233" t="s">
        <v>8</v>
      </c>
      <c r="D237" s="233" t="s">
        <v>160</v>
      </c>
      <c r="E237" s="234" t="s">
        <v>243</v>
      </c>
      <c r="F237" s="235" t="s">
        <v>244</v>
      </c>
      <c r="G237" s="236" t="s">
        <v>163</v>
      </c>
      <c r="H237" s="237">
        <v>147.565</v>
      </c>
      <c r="I237" s="238"/>
      <c r="J237" s="239">
        <f>ROUND(I237*H237,2)</f>
        <v>0</v>
      </c>
      <c r="K237" s="235" t="s">
        <v>164</v>
      </c>
      <c r="L237" s="45"/>
      <c r="M237" s="240" t="s">
        <v>1</v>
      </c>
      <c r="N237" s="241" t="s">
        <v>40</v>
      </c>
      <c r="O237" s="93"/>
      <c r="P237" s="242">
        <f>O237*H237</f>
        <v>0</v>
      </c>
      <c r="Q237" s="242">
        <v>0</v>
      </c>
      <c r="R237" s="242">
        <f>Q237*H237</f>
        <v>0</v>
      </c>
      <c r="S237" s="242">
        <v>0</v>
      </c>
      <c r="T237" s="24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4" t="s">
        <v>165</v>
      </c>
      <c r="AT237" s="244" t="s">
        <v>160</v>
      </c>
      <c r="AU237" s="244" t="s">
        <v>81</v>
      </c>
      <c r="AY237" s="18" t="s">
        <v>158</v>
      </c>
      <c r="BE237" s="245">
        <f>IF(N237="základní",J237,0)</f>
        <v>0</v>
      </c>
      <c r="BF237" s="245">
        <f>IF(N237="snížená",J237,0)</f>
        <v>0</v>
      </c>
      <c r="BG237" s="245">
        <f>IF(N237="zákl. přenesená",J237,0)</f>
        <v>0</v>
      </c>
      <c r="BH237" s="245">
        <f>IF(N237="sníž. přenesená",J237,0)</f>
        <v>0</v>
      </c>
      <c r="BI237" s="245">
        <f>IF(N237="nulová",J237,0)</f>
        <v>0</v>
      </c>
      <c r="BJ237" s="18" t="s">
        <v>165</v>
      </c>
      <c r="BK237" s="245">
        <f>ROUND(I237*H237,2)</f>
        <v>0</v>
      </c>
      <c r="BL237" s="18" t="s">
        <v>165</v>
      </c>
      <c r="BM237" s="244" t="s">
        <v>245</v>
      </c>
    </row>
    <row r="238" s="13" customFormat="1">
      <c r="A238" s="13"/>
      <c r="B238" s="246"/>
      <c r="C238" s="247"/>
      <c r="D238" s="248" t="s">
        <v>166</v>
      </c>
      <c r="E238" s="249" t="s">
        <v>1</v>
      </c>
      <c r="F238" s="250" t="s">
        <v>190</v>
      </c>
      <c r="G238" s="247"/>
      <c r="H238" s="249" t="s">
        <v>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166</v>
      </c>
      <c r="AU238" s="256" t="s">
        <v>81</v>
      </c>
      <c r="AV238" s="13" t="s">
        <v>79</v>
      </c>
      <c r="AW238" s="13" t="s">
        <v>30</v>
      </c>
      <c r="AX238" s="13" t="s">
        <v>73</v>
      </c>
      <c r="AY238" s="256" t="s">
        <v>158</v>
      </c>
    </row>
    <row r="239" s="14" customFormat="1">
      <c r="A239" s="14"/>
      <c r="B239" s="257"/>
      <c r="C239" s="258"/>
      <c r="D239" s="248" t="s">
        <v>166</v>
      </c>
      <c r="E239" s="259" t="s">
        <v>1</v>
      </c>
      <c r="F239" s="260" t="s">
        <v>246</v>
      </c>
      <c r="G239" s="258"/>
      <c r="H239" s="261">
        <v>16.02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166</v>
      </c>
      <c r="AU239" s="267" t="s">
        <v>81</v>
      </c>
      <c r="AV239" s="14" t="s">
        <v>81</v>
      </c>
      <c r="AW239" s="14" t="s">
        <v>30</v>
      </c>
      <c r="AX239" s="14" t="s">
        <v>73</v>
      </c>
      <c r="AY239" s="267" t="s">
        <v>158</v>
      </c>
    </row>
    <row r="240" s="13" customFormat="1">
      <c r="A240" s="13"/>
      <c r="B240" s="246"/>
      <c r="C240" s="247"/>
      <c r="D240" s="248" t="s">
        <v>166</v>
      </c>
      <c r="E240" s="249" t="s">
        <v>1</v>
      </c>
      <c r="F240" s="250" t="s">
        <v>167</v>
      </c>
      <c r="G240" s="247"/>
      <c r="H240" s="249" t="s">
        <v>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166</v>
      </c>
      <c r="AU240" s="256" t="s">
        <v>81</v>
      </c>
      <c r="AV240" s="13" t="s">
        <v>79</v>
      </c>
      <c r="AW240" s="13" t="s">
        <v>30</v>
      </c>
      <c r="AX240" s="13" t="s">
        <v>73</v>
      </c>
      <c r="AY240" s="256" t="s">
        <v>158</v>
      </c>
    </row>
    <row r="241" s="14" customFormat="1">
      <c r="A241" s="14"/>
      <c r="B241" s="257"/>
      <c r="C241" s="258"/>
      <c r="D241" s="248" t="s">
        <v>166</v>
      </c>
      <c r="E241" s="259" t="s">
        <v>1</v>
      </c>
      <c r="F241" s="260" t="s">
        <v>168</v>
      </c>
      <c r="G241" s="258"/>
      <c r="H241" s="261">
        <v>10.539999999999999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166</v>
      </c>
      <c r="AU241" s="267" t="s">
        <v>81</v>
      </c>
      <c r="AV241" s="14" t="s">
        <v>81</v>
      </c>
      <c r="AW241" s="14" t="s">
        <v>30</v>
      </c>
      <c r="AX241" s="14" t="s">
        <v>73</v>
      </c>
      <c r="AY241" s="267" t="s">
        <v>158</v>
      </c>
    </row>
    <row r="242" s="13" customFormat="1">
      <c r="A242" s="13"/>
      <c r="B242" s="246"/>
      <c r="C242" s="247"/>
      <c r="D242" s="248" t="s">
        <v>166</v>
      </c>
      <c r="E242" s="249" t="s">
        <v>1</v>
      </c>
      <c r="F242" s="250" t="s">
        <v>193</v>
      </c>
      <c r="G242" s="247"/>
      <c r="H242" s="249" t="s">
        <v>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166</v>
      </c>
      <c r="AU242" s="256" t="s">
        <v>81</v>
      </c>
      <c r="AV242" s="13" t="s">
        <v>79</v>
      </c>
      <c r="AW242" s="13" t="s">
        <v>30</v>
      </c>
      <c r="AX242" s="13" t="s">
        <v>73</v>
      </c>
      <c r="AY242" s="256" t="s">
        <v>158</v>
      </c>
    </row>
    <row r="243" s="14" customFormat="1">
      <c r="A243" s="14"/>
      <c r="B243" s="257"/>
      <c r="C243" s="258"/>
      <c r="D243" s="248" t="s">
        <v>166</v>
      </c>
      <c r="E243" s="259" t="s">
        <v>1</v>
      </c>
      <c r="F243" s="260" t="s">
        <v>247</v>
      </c>
      <c r="G243" s="258"/>
      <c r="H243" s="261">
        <v>5.6550000000000002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166</v>
      </c>
      <c r="AU243" s="267" t="s">
        <v>81</v>
      </c>
      <c r="AV243" s="14" t="s">
        <v>81</v>
      </c>
      <c r="AW243" s="14" t="s">
        <v>30</v>
      </c>
      <c r="AX243" s="14" t="s">
        <v>73</v>
      </c>
      <c r="AY243" s="267" t="s">
        <v>158</v>
      </c>
    </row>
    <row r="244" s="14" customFormat="1">
      <c r="A244" s="14"/>
      <c r="B244" s="257"/>
      <c r="C244" s="258"/>
      <c r="D244" s="248" t="s">
        <v>166</v>
      </c>
      <c r="E244" s="259" t="s">
        <v>1</v>
      </c>
      <c r="F244" s="260" t="s">
        <v>248</v>
      </c>
      <c r="G244" s="258"/>
      <c r="H244" s="261">
        <v>13.199999999999999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166</v>
      </c>
      <c r="AU244" s="267" t="s">
        <v>81</v>
      </c>
      <c r="AV244" s="14" t="s">
        <v>81</v>
      </c>
      <c r="AW244" s="14" t="s">
        <v>30</v>
      </c>
      <c r="AX244" s="14" t="s">
        <v>73</v>
      </c>
      <c r="AY244" s="267" t="s">
        <v>158</v>
      </c>
    </row>
    <row r="245" s="13" customFormat="1">
      <c r="A245" s="13"/>
      <c r="B245" s="246"/>
      <c r="C245" s="247"/>
      <c r="D245" s="248" t="s">
        <v>166</v>
      </c>
      <c r="E245" s="249" t="s">
        <v>1</v>
      </c>
      <c r="F245" s="250" t="s">
        <v>200</v>
      </c>
      <c r="G245" s="247"/>
      <c r="H245" s="249" t="s">
        <v>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166</v>
      </c>
      <c r="AU245" s="256" t="s">
        <v>81</v>
      </c>
      <c r="AV245" s="13" t="s">
        <v>79</v>
      </c>
      <c r="AW245" s="13" t="s">
        <v>30</v>
      </c>
      <c r="AX245" s="13" t="s">
        <v>73</v>
      </c>
      <c r="AY245" s="256" t="s">
        <v>158</v>
      </c>
    </row>
    <row r="246" s="14" customFormat="1">
      <c r="A246" s="14"/>
      <c r="B246" s="257"/>
      <c r="C246" s="258"/>
      <c r="D246" s="248" t="s">
        <v>166</v>
      </c>
      <c r="E246" s="259" t="s">
        <v>1</v>
      </c>
      <c r="F246" s="260" t="s">
        <v>249</v>
      </c>
      <c r="G246" s="258"/>
      <c r="H246" s="261">
        <v>7.5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7" t="s">
        <v>166</v>
      </c>
      <c r="AU246" s="267" t="s">
        <v>81</v>
      </c>
      <c r="AV246" s="14" t="s">
        <v>81</v>
      </c>
      <c r="AW246" s="14" t="s">
        <v>30</v>
      </c>
      <c r="AX246" s="14" t="s">
        <v>73</v>
      </c>
      <c r="AY246" s="267" t="s">
        <v>158</v>
      </c>
    </row>
    <row r="247" s="13" customFormat="1">
      <c r="A247" s="13"/>
      <c r="B247" s="246"/>
      <c r="C247" s="247"/>
      <c r="D247" s="248" t="s">
        <v>166</v>
      </c>
      <c r="E247" s="249" t="s">
        <v>1</v>
      </c>
      <c r="F247" s="250" t="s">
        <v>219</v>
      </c>
      <c r="G247" s="247"/>
      <c r="H247" s="249" t="s">
        <v>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6" t="s">
        <v>166</v>
      </c>
      <c r="AU247" s="256" t="s">
        <v>81</v>
      </c>
      <c r="AV247" s="13" t="s">
        <v>79</v>
      </c>
      <c r="AW247" s="13" t="s">
        <v>30</v>
      </c>
      <c r="AX247" s="13" t="s">
        <v>73</v>
      </c>
      <c r="AY247" s="256" t="s">
        <v>158</v>
      </c>
    </row>
    <row r="248" s="14" customFormat="1">
      <c r="A248" s="14"/>
      <c r="B248" s="257"/>
      <c r="C248" s="258"/>
      <c r="D248" s="248" t="s">
        <v>166</v>
      </c>
      <c r="E248" s="259" t="s">
        <v>1</v>
      </c>
      <c r="F248" s="260" t="s">
        <v>220</v>
      </c>
      <c r="G248" s="258"/>
      <c r="H248" s="261">
        <v>68.25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7" t="s">
        <v>166</v>
      </c>
      <c r="AU248" s="267" t="s">
        <v>81</v>
      </c>
      <c r="AV248" s="14" t="s">
        <v>81</v>
      </c>
      <c r="AW248" s="14" t="s">
        <v>30</v>
      </c>
      <c r="AX248" s="14" t="s">
        <v>73</v>
      </c>
      <c r="AY248" s="267" t="s">
        <v>158</v>
      </c>
    </row>
    <row r="249" s="14" customFormat="1">
      <c r="A249" s="14"/>
      <c r="B249" s="257"/>
      <c r="C249" s="258"/>
      <c r="D249" s="248" t="s">
        <v>166</v>
      </c>
      <c r="E249" s="259" t="s">
        <v>1</v>
      </c>
      <c r="F249" s="260" t="s">
        <v>221</v>
      </c>
      <c r="G249" s="258"/>
      <c r="H249" s="261">
        <v>25.199999999999999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166</v>
      </c>
      <c r="AU249" s="267" t="s">
        <v>81</v>
      </c>
      <c r="AV249" s="14" t="s">
        <v>81</v>
      </c>
      <c r="AW249" s="14" t="s">
        <v>30</v>
      </c>
      <c r="AX249" s="14" t="s">
        <v>73</v>
      </c>
      <c r="AY249" s="267" t="s">
        <v>158</v>
      </c>
    </row>
    <row r="250" s="13" customFormat="1">
      <c r="A250" s="13"/>
      <c r="B250" s="246"/>
      <c r="C250" s="247"/>
      <c r="D250" s="248" t="s">
        <v>166</v>
      </c>
      <c r="E250" s="249" t="s">
        <v>1</v>
      </c>
      <c r="F250" s="250" t="s">
        <v>212</v>
      </c>
      <c r="G250" s="247"/>
      <c r="H250" s="249" t="s">
        <v>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166</v>
      </c>
      <c r="AU250" s="256" t="s">
        <v>81</v>
      </c>
      <c r="AV250" s="13" t="s">
        <v>79</v>
      </c>
      <c r="AW250" s="13" t="s">
        <v>30</v>
      </c>
      <c r="AX250" s="13" t="s">
        <v>73</v>
      </c>
      <c r="AY250" s="256" t="s">
        <v>158</v>
      </c>
    </row>
    <row r="251" s="14" customFormat="1">
      <c r="A251" s="14"/>
      <c r="B251" s="257"/>
      <c r="C251" s="258"/>
      <c r="D251" s="248" t="s">
        <v>166</v>
      </c>
      <c r="E251" s="259" t="s">
        <v>1</v>
      </c>
      <c r="F251" s="260" t="s">
        <v>250</v>
      </c>
      <c r="G251" s="258"/>
      <c r="H251" s="261">
        <v>1.2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7" t="s">
        <v>166</v>
      </c>
      <c r="AU251" s="267" t="s">
        <v>81</v>
      </c>
      <c r="AV251" s="14" t="s">
        <v>81</v>
      </c>
      <c r="AW251" s="14" t="s">
        <v>30</v>
      </c>
      <c r="AX251" s="14" t="s">
        <v>73</v>
      </c>
      <c r="AY251" s="267" t="s">
        <v>158</v>
      </c>
    </row>
    <row r="252" s="15" customFormat="1">
      <c r="A252" s="15"/>
      <c r="B252" s="268"/>
      <c r="C252" s="269"/>
      <c r="D252" s="248" t="s">
        <v>166</v>
      </c>
      <c r="E252" s="270" t="s">
        <v>1</v>
      </c>
      <c r="F252" s="271" t="s">
        <v>169</v>
      </c>
      <c r="G252" s="269"/>
      <c r="H252" s="272">
        <v>147.56499999999997</v>
      </c>
      <c r="I252" s="273"/>
      <c r="J252" s="269"/>
      <c r="K252" s="269"/>
      <c r="L252" s="274"/>
      <c r="M252" s="275"/>
      <c r="N252" s="276"/>
      <c r="O252" s="276"/>
      <c r="P252" s="276"/>
      <c r="Q252" s="276"/>
      <c r="R252" s="276"/>
      <c r="S252" s="276"/>
      <c r="T252" s="27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8" t="s">
        <v>166</v>
      </c>
      <c r="AU252" s="278" t="s">
        <v>81</v>
      </c>
      <c r="AV252" s="15" t="s">
        <v>165</v>
      </c>
      <c r="AW252" s="15" t="s">
        <v>30</v>
      </c>
      <c r="AX252" s="15" t="s">
        <v>79</v>
      </c>
      <c r="AY252" s="278" t="s">
        <v>158</v>
      </c>
    </row>
    <row r="253" s="2" customFormat="1" ht="21.75" customHeight="1">
      <c r="A253" s="39"/>
      <c r="B253" s="40"/>
      <c r="C253" s="233" t="s">
        <v>210</v>
      </c>
      <c r="D253" s="233" t="s">
        <v>160</v>
      </c>
      <c r="E253" s="234" t="s">
        <v>251</v>
      </c>
      <c r="F253" s="235" t="s">
        <v>252</v>
      </c>
      <c r="G253" s="236" t="s">
        <v>253</v>
      </c>
      <c r="H253" s="237">
        <v>6.6900000000000004</v>
      </c>
      <c r="I253" s="238"/>
      <c r="J253" s="239">
        <f>ROUND(I253*H253,2)</f>
        <v>0</v>
      </c>
      <c r="K253" s="235" t="s">
        <v>164</v>
      </c>
      <c r="L253" s="45"/>
      <c r="M253" s="240" t="s">
        <v>1</v>
      </c>
      <c r="N253" s="241" t="s">
        <v>40</v>
      </c>
      <c r="O253" s="93"/>
      <c r="P253" s="242">
        <f>O253*H253</f>
        <v>0</v>
      </c>
      <c r="Q253" s="242">
        <v>0</v>
      </c>
      <c r="R253" s="242">
        <f>Q253*H253</f>
        <v>0</v>
      </c>
      <c r="S253" s="242">
        <v>0</v>
      </c>
      <c r="T253" s="24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4" t="s">
        <v>165</v>
      </c>
      <c r="AT253" s="244" t="s">
        <v>160</v>
      </c>
      <c r="AU253" s="244" t="s">
        <v>81</v>
      </c>
      <c r="AY253" s="18" t="s">
        <v>158</v>
      </c>
      <c r="BE253" s="245">
        <f>IF(N253="základní",J253,0)</f>
        <v>0</v>
      </c>
      <c r="BF253" s="245">
        <f>IF(N253="snížená",J253,0)</f>
        <v>0</v>
      </c>
      <c r="BG253" s="245">
        <f>IF(N253="zákl. přenesená",J253,0)</f>
        <v>0</v>
      </c>
      <c r="BH253" s="245">
        <f>IF(N253="sníž. přenesená",J253,0)</f>
        <v>0</v>
      </c>
      <c r="BI253" s="245">
        <f>IF(N253="nulová",J253,0)</f>
        <v>0</v>
      </c>
      <c r="BJ253" s="18" t="s">
        <v>165</v>
      </c>
      <c r="BK253" s="245">
        <f>ROUND(I253*H253,2)</f>
        <v>0</v>
      </c>
      <c r="BL253" s="18" t="s">
        <v>165</v>
      </c>
      <c r="BM253" s="244" t="s">
        <v>254</v>
      </c>
    </row>
    <row r="254" s="14" customFormat="1">
      <c r="A254" s="14"/>
      <c r="B254" s="257"/>
      <c r="C254" s="258"/>
      <c r="D254" s="248" t="s">
        <v>166</v>
      </c>
      <c r="E254" s="259" t="s">
        <v>1</v>
      </c>
      <c r="F254" s="260" t="s">
        <v>255</v>
      </c>
      <c r="G254" s="258"/>
      <c r="H254" s="261">
        <v>6.6900000000000004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166</v>
      </c>
      <c r="AU254" s="267" t="s">
        <v>81</v>
      </c>
      <c r="AV254" s="14" t="s">
        <v>81</v>
      </c>
      <c r="AW254" s="14" t="s">
        <v>30</v>
      </c>
      <c r="AX254" s="14" t="s">
        <v>73</v>
      </c>
      <c r="AY254" s="267" t="s">
        <v>158</v>
      </c>
    </row>
    <row r="255" s="15" customFormat="1">
      <c r="A255" s="15"/>
      <c r="B255" s="268"/>
      <c r="C255" s="269"/>
      <c r="D255" s="248" t="s">
        <v>166</v>
      </c>
      <c r="E255" s="270" t="s">
        <v>1</v>
      </c>
      <c r="F255" s="271" t="s">
        <v>169</v>
      </c>
      <c r="G255" s="269"/>
      <c r="H255" s="272">
        <v>6.6900000000000004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8" t="s">
        <v>166</v>
      </c>
      <c r="AU255" s="278" t="s">
        <v>81</v>
      </c>
      <c r="AV255" s="15" t="s">
        <v>165</v>
      </c>
      <c r="AW255" s="15" t="s">
        <v>30</v>
      </c>
      <c r="AX255" s="15" t="s">
        <v>79</v>
      </c>
      <c r="AY255" s="278" t="s">
        <v>158</v>
      </c>
    </row>
    <row r="256" s="2" customFormat="1" ht="16.5" customHeight="1">
      <c r="A256" s="39"/>
      <c r="B256" s="40"/>
      <c r="C256" s="233" t="s">
        <v>256</v>
      </c>
      <c r="D256" s="233" t="s">
        <v>160</v>
      </c>
      <c r="E256" s="234" t="s">
        <v>257</v>
      </c>
      <c r="F256" s="235" t="s">
        <v>258</v>
      </c>
      <c r="G256" s="236" t="s">
        <v>176</v>
      </c>
      <c r="H256" s="237">
        <v>3.5870000000000002</v>
      </c>
      <c r="I256" s="238"/>
      <c r="J256" s="239">
        <f>ROUND(I256*H256,2)</f>
        <v>0</v>
      </c>
      <c r="K256" s="235" t="s">
        <v>164</v>
      </c>
      <c r="L256" s="45"/>
      <c r="M256" s="240" t="s">
        <v>1</v>
      </c>
      <c r="N256" s="241" t="s">
        <v>40</v>
      </c>
      <c r="O256" s="93"/>
      <c r="P256" s="242">
        <f>O256*H256</f>
        <v>0</v>
      </c>
      <c r="Q256" s="242">
        <v>0</v>
      </c>
      <c r="R256" s="242">
        <f>Q256*H256</f>
        <v>0</v>
      </c>
      <c r="S256" s="242">
        <v>0</v>
      </c>
      <c r="T256" s="24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4" t="s">
        <v>165</v>
      </c>
      <c r="AT256" s="244" t="s">
        <v>160</v>
      </c>
      <c r="AU256" s="244" t="s">
        <v>81</v>
      </c>
      <c r="AY256" s="18" t="s">
        <v>158</v>
      </c>
      <c r="BE256" s="245">
        <f>IF(N256="základní",J256,0)</f>
        <v>0</v>
      </c>
      <c r="BF256" s="245">
        <f>IF(N256="snížená",J256,0)</f>
        <v>0</v>
      </c>
      <c r="BG256" s="245">
        <f>IF(N256="zákl. přenesená",J256,0)</f>
        <v>0</v>
      </c>
      <c r="BH256" s="245">
        <f>IF(N256="sníž. přenesená",J256,0)</f>
        <v>0</v>
      </c>
      <c r="BI256" s="245">
        <f>IF(N256="nulová",J256,0)</f>
        <v>0</v>
      </c>
      <c r="BJ256" s="18" t="s">
        <v>165</v>
      </c>
      <c r="BK256" s="245">
        <f>ROUND(I256*H256,2)</f>
        <v>0</v>
      </c>
      <c r="BL256" s="18" t="s">
        <v>165</v>
      </c>
      <c r="BM256" s="244" t="s">
        <v>259</v>
      </c>
    </row>
    <row r="257" s="2" customFormat="1" ht="21.75" customHeight="1">
      <c r="A257" s="39"/>
      <c r="B257" s="40"/>
      <c r="C257" s="233" t="s">
        <v>218</v>
      </c>
      <c r="D257" s="233" t="s">
        <v>160</v>
      </c>
      <c r="E257" s="234" t="s">
        <v>260</v>
      </c>
      <c r="F257" s="235" t="s">
        <v>261</v>
      </c>
      <c r="G257" s="236" t="s">
        <v>176</v>
      </c>
      <c r="H257" s="237">
        <v>118.762</v>
      </c>
      <c r="I257" s="238"/>
      <c r="J257" s="239">
        <f>ROUND(I257*H257,2)</f>
        <v>0</v>
      </c>
      <c r="K257" s="235" t="s">
        <v>164</v>
      </c>
      <c r="L257" s="45"/>
      <c r="M257" s="240" t="s">
        <v>1</v>
      </c>
      <c r="N257" s="241" t="s">
        <v>40</v>
      </c>
      <c r="O257" s="93"/>
      <c r="P257" s="242">
        <f>O257*H257</f>
        <v>0</v>
      </c>
      <c r="Q257" s="242">
        <v>0</v>
      </c>
      <c r="R257" s="242">
        <f>Q257*H257</f>
        <v>0</v>
      </c>
      <c r="S257" s="242">
        <v>0</v>
      </c>
      <c r="T257" s="24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4" t="s">
        <v>165</v>
      </c>
      <c r="AT257" s="244" t="s">
        <v>160</v>
      </c>
      <c r="AU257" s="244" t="s">
        <v>81</v>
      </c>
      <c r="AY257" s="18" t="s">
        <v>158</v>
      </c>
      <c r="BE257" s="245">
        <f>IF(N257="základní",J257,0)</f>
        <v>0</v>
      </c>
      <c r="BF257" s="245">
        <f>IF(N257="snížená",J257,0)</f>
        <v>0</v>
      </c>
      <c r="BG257" s="245">
        <f>IF(N257="zákl. přenesená",J257,0)</f>
        <v>0</v>
      </c>
      <c r="BH257" s="245">
        <f>IF(N257="sníž. přenesená",J257,0)</f>
        <v>0</v>
      </c>
      <c r="BI257" s="245">
        <f>IF(N257="nulová",J257,0)</f>
        <v>0</v>
      </c>
      <c r="BJ257" s="18" t="s">
        <v>165</v>
      </c>
      <c r="BK257" s="245">
        <f>ROUND(I257*H257,2)</f>
        <v>0</v>
      </c>
      <c r="BL257" s="18" t="s">
        <v>165</v>
      </c>
      <c r="BM257" s="244" t="s">
        <v>262</v>
      </c>
    </row>
    <row r="258" s="12" customFormat="1" ht="22.8" customHeight="1">
      <c r="A258" s="12"/>
      <c r="B258" s="217"/>
      <c r="C258" s="218"/>
      <c r="D258" s="219" t="s">
        <v>72</v>
      </c>
      <c r="E258" s="231" t="s">
        <v>81</v>
      </c>
      <c r="F258" s="231" t="s">
        <v>263</v>
      </c>
      <c r="G258" s="218"/>
      <c r="H258" s="218"/>
      <c r="I258" s="221"/>
      <c r="J258" s="232">
        <f>BK258</f>
        <v>0</v>
      </c>
      <c r="K258" s="218"/>
      <c r="L258" s="223"/>
      <c r="M258" s="224"/>
      <c r="N258" s="225"/>
      <c r="O258" s="225"/>
      <c r="P258" s="226">
        <f>SUM(P259:P293)</f>
        <v>0</v>
      </c>
      <c r="Q258" s="225"/>
      <c r="R258" s="226">
        <f>SUM(R259:R293)</f>
        <v>59.782718879999997</v>
      </c>
      <c r="S258" s="225"/>
      <c r="T258" s="227">
        <f>SUM(T259:T293)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8" t="s">
        <v>79</v>
      </c>
      <c r="AT258" s="229" t="s">
        <v>72</v>
      </c>
      <c r="AU258" s="229" t="s">
        <v>79</v>
      </c>
      <c r="AY258" s="228" t="s">
        <v>158</v>
      </c>
      <c r="BK258" s="230">
        <f>SUM(BK259:BK293)</f>
        <v>0</v>
      </c>
    </row>
    <row r="259" s="2" customFormat="1" ht="33" customHeight="1">
      <c r="A259" s="39"/>
      <c r="B259" s="40"/>
      <c r="C259" s="233" t="s">
        <v>264</v>
      </c>
      <c r="D259" s="233" t="s">
        <v>160</v>
      </c>
      <c r="E259" s="234" t="s">
        <v>265</v>
      </c>
      <c r="F259" s="235" t="s">
        <v>266</v>
      </c>
      <c r="G259" s="236" t="s">
        <v>198</v>
      </c>
      <c r="H259" s="237">
        <v>65</v>
      </c>
      <c r="I259" s="238"/>
      <c r="J259" s="239">
        <f>ROUND(I259*H259,2)</f>
        <v>0</v>
      </c>
      <c r="K259" s="235" t="s">
        <v>164</v>
      </c>
      <c r="L259" s="45"/>
      <c r="M259" s="240" t="s">
        <v>1</v>
      </c>
      <c r="N259" s="241" t="s">
        <v>40</v>
      </c>
      <c r="O259" s="93"/>
      <c r="P259" s="242">
        <f>O259*H259</f>
        <v>0</v>
      </c>
      <c r="Q259" s="242">
        <v>0.20449000000000001</v>
      </c>
      <c r="R259" s="242">
        <f>Q259*H259</f>
        <v>13.29185</v>
      </c>
      <c r="S259" s="242">
        <v>0</v>
      </c>
      <c r="T259" s="24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4" t="s">
        <v>165</v>
      </c>
      <c r="AT259" s="244" t="s">
        <v>160</v>
      </c>
      <c r="AU259" s="244" t="s">
        <v>81</v>
      </c>
      <c r="AY259" s="18" t="s">
        <v>158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18" t="s">
        <v>165</v>
      </c>
      <c r="BK259" s="245">
        <f>ROUND(I259*H259,2)</f>
        <v>0</v>
      </c>
      <c r="BL259" s="18" t="s">
        <v>165</v>
      </c>
      <c r="BM259" s="244" t="s">
        <v>267</v>
      </c>
    </row>
    <row r="260" s="14" customFormat="1">
      <c r="A260" s="14"/>
      <c r="B260" s="257"/>
      <c r="C260" s="258"/>
      <c r="D260" s="248" t="s">
        <v>166</v>
      </c>
      <c r="E260" s="259" t="s">
        <v>1</v>
      </c>
      <c r="F260" s="260" t="s">
        <v>268</v>
      </c>
      <c r="G260" s="258"/>
      <c r="H260" s="261">
        <v>65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166</v>
      </c>
      <c r="AU260" s="267" t="s">
        <v>81</v>
      </c>
      <c r="AV260" s="14" t="s">
        <v>81</v>
      </c>
      <c r="AW260" s="14" t="s">
        <v>30</v>
      </c>
      <c r="AX260" s="14" t="s">
        <v>73</v>
      </c>
      <c r="AY260" s="267" t="s">
        <v>158</v>
      </c>
    </row>
    <row r="261" s="15" customFormat="1">
      <c r="A261" s="15"/>
      <c r="B261" s="268"/>
      <c r="C261" s="269"/>
      <c r="D261" s="248" t="s">
        <v>166</v>
      </c>
      <c r="E261" s="270" t="s">
        <v>1</v>
      </c>
      <c r="F261" s="271" t="s">
        <v>169</v>
      </c>
      <c r="G261" s="269"/>
      <c r="H261" s="272">
        <v>65</v>
      </c>
      <c r="I261" s="273"/>
      <c r="J261" s="269"/>
      <c r="K261" s="269"/>
      <c r="L261" s="274"/>
      <c r="M261" s="275"/>
      <c r="N261" s="276"/>
      <c r="O261" s="276"/>
      <c r="P261" s="276"/>
      <c r="Q261" s="276"/>
      <c r="R261" s="276"/>
      <c r="S261" s="276"/>
      <c r="T261" s="27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8" t="s">
        <v>166</v>
      </c>
      <c r="AU261" s="278" t="s">
        <v>81</v>
      </c>
      <c r="AV261" s="15" t="s">
        <v>165</v>
      </c>
      <c r="AW261" s="15" t="s">
        <v>30</v>
      </c>
      <c r="AX261" s="15" t="s">
        <v>79</v>
      </c>
      <c r="AY261" s="278" t="s">
        <v>158</v>
      </c>
    </row>
    <row r="262" s="2" customFormat="1" ht="21.75" customHeight="1">
      <c r="A262" s="39"/>
      <c r="B262" s="40"/>
      <c r="C262" s="233" t="s">
        <v>224</v>
      </c>
      <c r="D262" s="233" t="s">
        <v>160</v>
      </c>
      <c r="E262" s="234" t="s">
        <v>269</v>
      </c>
      <c r="F262" s="235" t="s">
        <v>270</v>
      </c>
      <c r="G262" s="236" t="s">
        <v>176</v>
      </c>
      <c r="H262" s="237">
        <v>0.98399999999999999</v>
      </c>
      <c r="I262" s="238"/>
      <c r="J262" s="239">
        <f>ROUND(I262*H262,2)</f>
        <v>0</v>
      </c>
      <c r="K262" s="235" t="s">
        <v>164</v>
      </c>
      <c r="L262" s="45"/>
      <c r="M262" s="240" t="s">
        <v>1</v>
      </c>
      <c r="N262" s="241" t="s">
        <v>40</v>
      </c>
      <c r="O262" s="93"/>
      <c r="P262" s="242">
        <f>O262*H262</f>
        <v>0</v>
      </c>
      <c r="Q262" s="242">
        <v>2.1600000000000001</v>
      </c>
      <c r="R262" s="242">
        <f>Q262*H262</f>
        <v>2.1254400000000002</v>
      </c>
      <c r="S262" s="242">
        <v>0</v>
      </c>
      <c r="T262" s="24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4" t="s">
        <v>165</v>
      </c>
      <c r="AT262" s="244" t="s">
        <v>160</v>
      </c>
      <c r="AU262" s="244" t="s">
        <v>81</v>
      </c>
      <c r="AY262" s="18" t="s">
        <v>158</v>
      </c>
      <c r="BE262" s="245">
        <f>IF(N262="základní",J262,0)</f>
        <v>0</v>
      </c>
      <c r="BF262" s="245">
        <f>IF(N262="snížená",J262,0)</f>
        <v>0</v>
      </c>
      <c r="BG262" s="245">
        <f>IF(N262="zákl. přenesená",J262,0)</f>
        <v>0</v>
      </c>
      <c r="BH262" s="245">
        <f>IF(N262="sníž. přenesená",J262,0)</f>
        <v>0</v>
      </c>
      <c r="BI262" s="245">
        <f>IF(N262="nulová",J262,0)</f>
        <v>0</v>
      </c>
      <c r="BJ262" s="18" t="s">
        <v>165</v>
      </c>
      <c r="BK262" s="245">
        <f>ROUND(I262*H262,2)</f>
        <v>0</v>
      </c>
      <c r="BL262" s="18" t="s">
        <v>165</v>
      </c>
      <c r="BM262" s="244" t="s">
        <v>271</v>
      </c>
    </row>
    <row r="263" s="13" customFormat="1">
      <c r="A263" s="13"/>
      <c r="B263" s="246"/>
      <c r="C263" s="247"/>
      <c r="D263" s="248" t="s">
        <v>166</v>
      </c>
      <c r="E263" s="249" t="s">
        <v>1</v>
      </c>
      <c r="F263" s="250" t="s">
        <v>272</v>
      </c>
      <c r="G263" s="247"/>
      <c r="H263" s="249" t="s">
        <v>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166</v>
      </c>
      <c r="AU263" s="256" t="s">
        <v>81</v>
      </c>
      <c r="AV263" s="13" t="s">
        <v>79</v>
      </c>
      <c r="AW263" s="13" t="s">
        <v>30</v>
      </c>
      <c r="AX263" s="13" t="s">
        <v>73</v>
      </c>
      <c r="AY263" s="256" t="s">
        <v>158</v>
      </c>
    </row>
    <row r="264" s="14" customFormat="1">
      <c r="A264" s="14"/>
      <c r="B264" s="257"/>
      <c r="C264" s="258"/>
      <c r="D264" s="248" t="s">
        <v>166</v>
      </c>
      <c r="E264" s="259" t="s">
        <v>1</v>
      </c>
      <c r="F264" s="260" t="s">
        <v>273</v>
      </c>
      <c r="G264" s="258"/>
      <c r="H264" s="261">
        <v>0.98399999999999999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166</v>
      </c>
      <c r="AU264" s="267" t="s">
        <v>81</v>
      </c>
      <c r="AV264" s="14" t="s">
        <v>81</v>
      </c>
      <c r="AW264" s="14" t="s">
        <v>30</v>
      </c>
      <c r="AX264" s="14" t="s">
        <v>73</v>
      </c>
      <c r="AY264" s="267" t="s">
        <v>158</v>
      </c>
    </row>
    <row r="265" s="15" customFormat="1">
      <c r="A265" s="15"/>
      <c r="B265" s="268"/>
      <c r="C265" s="269"/>
      <c r="D265" s="248" t="s">
        <v>166</v>
      </c>
      <c r="E265" s="270" t="s">
        <v>1</v>
      </c>
      <c r="F265" s="271" t="s">
        <v>169</v>
      </c>
      <c r="G265" s="269"/>
      <c r="H265" s="272">
        <v>0.98399999999999999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8" t="s">
        <v>166</v>
      </c>
      <c r="AU265" s="278" t="s">
        <v>81</v>
      </c>
      <c r="AV265" s="15" t="s">
        <v>165</v>
      </c>
      <c r="AW265" s="15" t="s">
        <v>30</v>
      </c>
      <c r="AX265" s="15" t="s">
        <v>79</v>
      </c>
      <c r="AY265" s="278" t="s">
        <v>158</v>
      </c>
    </row>
    <row r="266" s="2" customFormat="1" ht="21.75" customHeight="1">
      <c r="A266" s="39"/>
      <c r="B266" s="40"/>
      <c r="C266" s="233" t="s">
        <v>7</v>
      </c>
      <c r="D266" s="233" t="s">
        <v>160</v>
      </c>
      <c r="E266" s="234" t="s">
        <v>274</v>
      </c>
      <c r="F266" s="235" t="s">
        <v>275</v>
      </c>
      <c r="G266" s="236" t="s">
        <v>176</v>
      </c>
      <c r="H266" s="237">
        <v>13.158</v>
      </c>
      <c r="I266" s="238"/>
      <c r="J266" s="239">
        <f>ROUND(I266*H266,2)</f>
        <v>0</v>
      </c>
      <c r="K266" s="235" t="s">
        <v>164</v>
      </c>
      <c r="L266" s="45"/>
      <c r="M266" s="240" t="s">
        <v>1</v>
      </c>
      <c r="N266" s="241" t="s">
        <v>40</v>
      </c>
      <c r="O266" s="93"/>
      <c r="P266" s="242">
        <f>O266*H266</f>
        <v>0</v>
      </c>
      <c r="Q266" s="242">
        <v>2.1600000000000001</v>
      </c>
      <c r="R266" s="242">
        <f>Q266*H266</f>
        <v>28.421279999999999</v>
      </c>
      <c r="S266" s="242">
        <v>0</v>
      </c>
      <c r="T266" s="24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4" t="s">
        <v>165</v>
      </c>
      <c r="AT266" s="244" t="s">
        <v>160</v>
      </c>
      <c r="AU266" s="244" t="s">
        <v>81</v>
      </c>
      <c r="AY266" s="18" t="s">
        <v>158</v>
      </c>
      <c r="BE266" s="245">
        <f>IF(N266="základní",J266,0)</f>
        <v>0</v>
      </c>
      <c r="BF266" s="245">
        <f>IF(N266="snížená",J266,0)</f>
        <v>0</v>
      </c>
      <c r="BG266" s="245">
        <f>IF(N266="zákl. přenesená",J266,0)</f>
        <v>0</v>
      </c>
      <c r="BH266" s="245">
        <f>IF(N266="sníž. přenesená",J266,0)</f>
        <v>0</v>
      </c>
      <c r="BI266" s="245">
        <f>IF(N266="nulová",J266,0)</f>
        <v>0</v>
      </c>
      <c r="BJ266" s="18" t="s">
        <v>165</v>
      </c>
      <c r="BK266" s="245">
        <f>ROUND(I266*H266,2)</f>
        <v>0</v>
      </c>
      <c r="BL266" s="18" t="s">
        <v>165</v>
      </c>
      <c r="BM266" s="244" t="s">
        <v>276</v>
      </c>
    </row>
    <row r="267" s="13" customFormat="1">
      <c r="A267" s="13"/>
      <c r="B267" s="246"/>
      <c r="C267" s="247"/>
      <c r="D267" s="248" t="s">
        <v>166</v>
      </c>
      <c r="E267" s="249" t="s">
        <v>1</v>
      </c>
      <c r="F267" s="250" t="s">
        <v>190</v>
      </c>
      <c r="G267" s="247"/>
      <c r="H267" s="249" t="s">
        <v>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166</v>
      </c>
      <c r="AU267" s="256" t="s">
        <v>81</v>
      </c>
      <c r="AV267" s="13" t="s">
        <v>79</v>
      </c>
      <c r="AW267" s="13" t="s">
        <v>30</v>
      </c>
      <c r="AX267" s="13" t="s">
        <v>73</v>
      </c>
      <c r="AY267" s="256" t="s">
        <v>158</v>
      </c>
    </row>
    <row r="268" s="14" customFormat="1">
      <c r="A268" s="14"/>
      <c r="B268" s="257"/>
      <c r="C268" s="258"/>
      <c r="D268" s="248" t="s">
        <v>166</v>
      </c>
      <c r="E268" s="259" t="s">
        <v>1</v>
      </c>
      <c r="F268" s="260" t="s">
        <v>277</v>
      </c>
      <c r="G268" s="258"/>
      <c r="H268" s="261">
        <v>1.6020000000000001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166</v>
      </c>
      <c r="AU268" s="267" t="s">
        <v>81</v>
      </c>
      <c r="AV268" s="14" t="s">
        <v>81</v>
      </c>
      <c r="AW268" s="14" t="s">
        <v>30</v>
      </c>
      <c r="AX268" s="14" t="s">
        <v>73</v>
      </c>
      <c r="AY268" s="267" t="s">
        <v>158</v>
      </c>
    </row>
    <row r="269" s="13" customFormat="1">
      <c r="A269" s="13"/>
      <c r="B269" s="246"/>
      <c r="C269" s="247"/>
      <c r="D269" s="248" t="s">
        <v>166</v>
      </c>
      <c r="E269" s="249" t="s">
        <v>1</v>
      </c>
      <c r="F269" s="250" t="s">
        <v>167</v>
      </c>
      <c r="G269" s="247"/>
      <c r="H269" s="249" t="s">
        <v>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166</v>
      </c>
      <c r="AU269" s="256" t="s">
        <v>81</v>
      </c>
      <c r="AV269" s="13" t="s">
        <v>79</v>
      </c>
      <c r="AW269" s="13" t="s">
        <v>30</v>
      </c>
      <c r="AX269" s="13" t="s">
        <v>73</v>
      </c>
      <c r="AY269" s="256" t="s">
        <v>158</v>
      </c>
    </row>
    <row r="270" s="14" customFormat="1">
      <c r="A270" s="14"/>
      <c r="B270" s="257"/>
      <c r="C270" s="258"/>
      <c r="D270" s="248" t="s">
        <v>166</v>
      </c>
      <c r="E270" s="259" t="s">
        <v>1</v>
      </c>
      <c r="F270" s="260" t="s">
        <v>278</v>
      </c>
      <c r="G270" s="258"/>
      <c r="H270" s="261">
        <v>1.0540000000000001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7" t="s">
        <v>166</v>
      </c>
      <c r="AU270" s="267" t="s">
        <v>81</v>
      </c>
      <c r="AV270" s="14" t="s">
        <v>81</v>
      </c>
      <c r="AW270" s="14" t="s">
        <v>30</v>
      </c>
      <c r="AX270" s="14" t="s">
        <v>73</v>
      </c>
      <c r="AY270" s="267" t="s">
        <v>158</v>
      </c>
    </row>
    <row r="271" s="13" customFormat="1">
      <c r="A271" s="13"/>
      <c r="B271" s="246"/>
      <c r="C271" s="247"/>
      <c r="D271" s="248" t="s">
        <v>166</v>
      </c>
      <c r="E271" s="249" t="s">
        <v>1</v>
      </c>
      <c r="F271" s="250" t="s">
        <v>193</v>
      </c>
      <c r="G271" s="247"/>
      <c r="H271" s="249" t="s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166</v>
      </c>
      <c r="AU271" s="256" t="s">
        <v>81</v>
      </c>
      <c r="AV271" s="13" t="s">
        <v>79</v>
      </c>
      <c r="AW271" s="13" t="s">
        <v>30</v>
      </c>
      <c r="AX271" s="13" t="s">
        <v>73</v>
      </c>
      <c r="AY271" s="256" t="s">
        <v>158</v>
      </c>
    </row>
    <row r="272" s="14" customFormat="1">
      <c r="A272" s="14"/>
      <c r="B272" s="257"/>
      <c r="C272" s="258"/>
      <c r="D272" s="248" t="s">
        <v>166</v>
      </c>
      <c r="E272" s="259" t="s">
        <v>1</v>
      </c>
      <c r="F272" s="260" t="s">
        <v>194</v>
      </c>
      <c r="G272" s="258"/>
      <c r="H272" s="261">
        <v>0.56599999999999995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166</v>
      </c>
      <c r="AU272" s="267" t="s">
        <v>81</v>
      </c>
      <c r="AV272" s="14" t="s">
        <v>81</v>
      </c>
      <c r="AW272" s="14" t="s">
        <v>30</v>
      </c>
      <c r="AX272" s="14" t="s">
        <v>73</v>
      </c>
      <c r="AY272" s="267" t="s">
        <v>158</v>
      </c>
    </row>
    <row r="273" s="14" customFormat="1">
      <c r="A273" s="14"/>
      <c r="B273" s="257"/>
      <c r="C273" s="258"/>
      <c r="D273" s="248" t="s">
        <v>166</v>
      </c>
      <c r="E273" s="259" t="s">
        <v>1</v>
      </c>
      <c r="F273" s="260" t="s">
        <v>195</v>
      </c>
      <c r="G273" s="258"/>
      <c r="H273" s="261">
        <v>1.3200000000000001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166</v>
      </c>
      <c r="AU273" s="267" t="s">
        <v>81</v>
      </c>
      <c r="AV273" s="14" t="s">
        <v>81</v>
      </c>
      <c r="AW273" s="14" t="s">
        <v>30</v>
      </c>
      <c r="AX273" s="14" t="s">
        <v>73</v>
      </c>
      <c r="AY273" s="267" t="s">
        <v>158</v>
      </c>
    </row>
    <row r="274" s="13" customFormat="1">
      <c r="A274" s="13"/>
      <c r="B274" s="246"/>
      <c r="C274" s="247"/>
      <c r="D274" s="248" t="s">
        <v>166</v>
      </c>
      <c r="E274" s="249" t="s">
        <v>1</v>
      </c>
      <c r="F274" s="250" t="s">
        <v>279</v>
      </c>
      <c r="G274" s="247"/>
      <c r="H274" s="249" t="s">
        <v>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166</v>
      </c>
      <c r="AU274" s="256" t="s">
        <v>81</v>
      </c>
      <c r="AV274" s="13" t="s">
        <v>79</v>
      </c>
      <c r="AW274" s="13" t="s">
        <v>30</v>
      </c>
      <c r="AX274" s="13" t="s">
        <v>73</v>
      </c>
      <c r="AY274" s="256" t="s">
        <v>158</v>
      </c>
    </row>
    <row r="275" s="14" customFormat="1">
      <c r="A275" s="14"/>
      <c r="B275" s="257"/>
      <c r="C275" s="258"/>
      <c r="D275" s="248" t="s">
        <v>166</v>
      </c>
      <c r="E275" s="259" t="s">
        <v>1</v>
      </c>
      <c r="F275" s="260" t="s">
        <v>280</v>
      </c>
      <c r="G275" s="258"/>
      <c r="H275" s="261">
        <v>5.8109999999999999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7" t="s">
        <v>166</v>
      </c>
      <c r="AU275" s="267" t="s">
        <v>81</v>
      </c>
      <c r="AV275" s="14" t="s">
        <v>81</v>
      </c>
      <c r="AW275" s="14" t="s">
        <v>30</v>
      </c>
      <c r="AX275" s="14" t="s">
        <v>73</v>
      </c>
      <c r="AY275" s="267" t="s">
        <v>158</v>
      </c>
    </row>
    <row r="276" s="14" customFormat="1">
      <c r="A276" s="14"/>
      <c r="B276" s="257"/>
      <c r="C276" s="258"/>
      <c r="D276" s="248" t="s">
        <v>166</v>
      </c>
      <c r="E276" s="259" t="s">
        <v>1</v>
      </c>
      <c r="F276" s="260" t="s">
        <v>281</v>
      </c>
      <c r="G276" s="258"/>
      <c r="H276" s="261">
        <v>2.8050000000000002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166</v>
      </c>
      <c r="AU276" s="267" t="s">
        <v>81</v>
      </c>
      <c r="AV276" s="14" t="s">
        <v>81</v>
      </c>
      <c r="AW276" s="14" t="s">
        <v>30</v>
      </c>
      <c r="AX276" s="14" t="s">
        <v>73</v>
      </c>
      <c r="AY276" s="267" t="s">
        <v>158</v>
      </c>
    </row>
    <row r="277" s="15" customFormat="1">
      <c r="A277" s="15"/>
      <c r="B277" s="268"/>
      <c r="C277" s="269"/>
      <c r="D277" s="248" t="s">
        <v>166</v>
      </c>
      <c r="E277" s="270" t="s">
        <v>1</v>
      </c>
      <c r="F277" s="271" t="s">
        <v>169</v>
      </c>
      <c r="G277" s="269"/>
      <c r="H277" s="272">
        <v>13.158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166</v>
      </c>
      <c r="AU277" s="278" t="s">
        <v>81</v>
      </c>
      <c r="AV277" s="15" t="s">
        <v>165</v>
      </c>
      <c r="AW277" s="15" t="s">
        <v>30</v>
      </c>
      <c r="AX277" s="15" t="s">
        <v>79</v>
      </c>
      <c r="AY277" s="278" t="s">
        <v>158</v>
      </c>
    </row>
    <row r="278" s="2" customFormat="1" ht="16.5" customHeight="1">
      <c r="A278" s="39"/>
      <c r="B278" s="40"/>
      <c r="C278" s="233" t="s">
        <v>229</v>
      </c>
      <c r="D278" s="233" t="s">
        <v>160</v>
      </c>
      <c r="E278" s="234" t="s">
        <v>282</v>
      </c>
      <c r="F278" s="235" t="s">
        <v>283</v>
      </c>
      <c r="G278" s="236" t="s">
        <v>176</v>
      </c>
      <c r="H278" s="237">
        <v>0.17000000000000001</v>
      </c>
      <c r="I278" s="238"/>
      <c r="J278" s="239">
        <f>ROUND(I278*H278,2)</f>
        <v>0</v>
      </c>
      <c r="K278" s="235" t="s">
        <v>164</v>
      </c>
      <c r="L278" s="45"/>
      <c r="M278" s="240" t="s">
        <v>1</v>
      </c>
      <c r="N278" s="241" t="s">
        <v>40</v>
      </c>
      <c r="O278" s="93"/>
      <c r="P278" s="242">
        <f>O278*H278</f>
        <v>0</v>
      </c>
      <c r="Q278" s="242">
        <v>2.2563399999999998</v>
      </c>
      <c r="R278" s="242">
        <f>Q278*H278</f>
        <v>0.38357779999999997</v>
      </c>
      <c r="S278" s="242">
        <v>0</v>
      </c>
      <c r="T278" s="24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4" t="s">
        <v>165</v>
      </c>
      <c r="AT278" s="244" t="s">
        <v>160</v>
      </c>
      <c r="AU278" s="244" t="s">
        <v>81</v>
      </c>
      <c r="AY278" s="18" t="s">
        <v>158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18" t="s">
        <v>165</v>
      </c>
      <c r="BK278" s="245">
        <f>ROUND(I278*H278,2)</f>
        <v>0</v>
      </c>
      <c r="BL278" s="18" t="s">
        <v>165</v>
      </c>
      <c r="BM278" s="244" t="s">
        <v>284</v>
      </c>
    </row>
    <row r="279" s="13" customFormat="1">
      <c r="A279" s="13"/>
      <c r="B279" s="246"/>
      <c r="C279" s="247"/>
      <c r="D279" s="248" t="s">
        <v>166</v>
      </c>
      <c r="E279" s="249" t="s">
        <v>1</v>
      </c>
      <c r="F279" s="250" t="s">
        <v>272</v>
      </c>
      <c r="G279" s="247"/>
      <c r="H279" s="249" t="s">
        <v>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166</v>
      </c>
      <c r="AU279" s="256" t="s">
        <v>81</v>
      </c>
      <c r="AV279" s="13" t="s">
        <v>79</v>
      </c>
      <c r="AW279" s="13" t="s">
        <v>30</v>
      </c>
      <c r="AX279" s="13" t="s">
        <v>73</v>
      </c>
      <c r="AY279" s="256" t="s">
        <v>158</v>
      </c>
    </row>
    <row r="280" s="14" customFormat="1">
      <c r="A280" s="14"/>
      <c r="B280" s="257"/>
      <c r="C280" s="258"/>
      <c r="D280" s="248" t="s">
        <v>166</v>
      </c>
      <c r="E280" s="259" t="s">
        <v>1</v>
      </c>
      <c r="F280" s="260" t="s">
        <v>285</v>
      </c>
      <c r="G280" s="258"/>
      <c r="H280" s="261">
        <v>0.17000000000000001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166</v>
      </c>
      <c r="AU280" s="267" t="s">
        <v>81</v>
      </c>
      <c r="AV280" s="14" t="s">
        <v>81</v>
      </c>
      <c r="AW280" s="14" t="s">
        <v>30</v>
      </c>
      <c r="AX280" s="14" t="s">
        <v>73</v>
      </c>
      <c r="AY280" s="267" t="s">
        <v>158</v>
      </c>
    </row>
    <row r="281" s="15" customFormat="1">
      <c r="A281" s="15"/>
      <c r="B281" s="268"/>
      <c r="C281" s="269"/>
      <c r="D281" s="248" t="s">
        <v>166</v>
      </c>
      <c r="E281" s="270" t="s">
        <v>1</v>
      </c>
      <c r="F281" s="271" t="s">
        <v>169</v>
      </c>
      <c r="G281" s="269"/>
      <c r="H281" s="272">
        <v>0.17000000000000001</v>
      </c>
      <c r="I281" s="273"/>
      <c r="J281" s="269"/>
      <c r="K281" s="269"/>
      <c r="L281" s="274"/>
      <c r="M281" s="275"/>
      <c r="N281" s="276"/>
      <c r="O281" s="276"/>
      <c r="P281" s="276"/>
      <c r="Q281" s="276"/>
      <c r="R281" s="276"/>
      <c r="S281" s="276"/>
      <c r="T281" s="27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8" t="s">
        <v>166</v>
      </c>
      <c r="AU281" s="278" t="s">
        <v>81</v>
      </c>
      <c r="AV281" s="15" t="s">
        <v>165</v>
      </c>
      <c r="AW281" s="15" t="s">
        <v>30</v>
      </c>
      <c r="AX281" s="15" t="s">
        <v>79</v>
      </c>
      <c r="AY281" s="278" t="s">
        <v>158</v>
      </c>
    </row>
    <row r="282" s="2" customFormat="1" ht="21.75" customHeight="1">
      <c r="A282" s="39"/>
      <c r="B282" s="40"/>
      <c r="C282" s="233" t="s">
        <v>286</v>
      </c>
      <c r="D282" s="233" t="s">
        <v>160</v>
      </c>
      <c r="E282" s="234" t="s">
        <v>287</v>
      </c>
      <c r="F282" s="235" t="s">
        <v>288</v>
      </c>
      <c r="G282" s="236" t="s">
        <v>176</v>
      </c>
      <c r="H282" s="237">
        <v>5.8109999999999999</v>
      </c>
      <c r="I282" s="238"/>
      <c r="J282" s="239">
        <f>ROUND(I282*H282,2)</f>
        <v>0</v>
      </c>
      <c r="K282" s="235" t="s">
        <v>164</v>
      </c>
      <c r="L282" s="45"/>
      <c r="M282" s="240" t="s">
        <v>1</v>
      </c>
      <c r="N282" s="241" t="s">
        <v>40</v>
      </c>
      <c r="O282" s="93"/>
      <c r="P282" s="242">
        <f>O282*H282</f>
        <v>0</v>
      </c>
      <c r="Q282" s="242">
        <v>2.2563399999999998</v>
      </c>
      <c r="R282" s="242">
        <f>Q282*H282</f>
        <v>13.111591739999998</v>
      </c>
      <c r="S282" s="242">
        <v>0</v>
      </c>
      <c r="T282" s="24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4" t="s">
        <v>165</v>
      </c>
      <c r="AT282" s="244" t="s">
        <v>160</v>
      </c>
      <c r="AU282" s="244" t="s">
        <v>81</v>
      </c>
      <c r="AY282" s="18" t="s">
        <v>158</v>
      </c>
      <c r="BE282" s="245">
        <f>IF(N282="základní",J282,0)</f>
        <v>0</v>
      </c>
      <c r="BF282" s="245">
        <f>IF(N282="snížená",J282,0)</f>
        <v>0</v>
      </c>
      <c r="BG282" s="245">
        <f>IF(N282="zákl. přenesená",J282,0)</f>
        <v>0</v>
      </c>
      <c r="BH282" s="245">
        <f>IF(N282="sníž. přenesená",J282,0)</f>
        <v>0</v>
      </c>
      <c r="BI282" s="245">
        <f>IF(N282="nulová",J282,0)</f>
        <v>0</v>
      </c>
      <c r="BJ282" s="18" t="s">
        <v>165</v>
      </c>
      <c r="BK282" s="245">
        <f>ROUND(I282*H282,2)</f>
        <v>0</v>
      </c>
      <c r="BL282" s="18" t="s">
        <v>165</v>
      </c>
      <c r="BM282" s="244" t="s">
        <v>289</v>
      </c>
    </row>
    <row r="283" s="13" customFormat="1">
      <c r="A283" s="13"/>
      <c r="B283" s="246"/>
      <c r="C283" s="247"/>
      <c r="D283" s="248" t="s">
        <v>166</v>
      </c>
      <c r="E283" s="249" t="s">
        <v>1</v>
      </c>
      <c r="F283" s="250" t="s">
        <v>279</v>
      </c>
      <c r="G283" s="247"/>
      <c r="H283" s="249" t="s">
        <v>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166</v>
      </c>
      <c r="AU283" s="256" t="s">
        <v>81</v>
      </c>
      <c r="AV283" s="13" t="s">
        <v>79</v>
      </c>
      <c r="AW283" s="13" t="s">
        <v>30</v>
      </c>
      <c r="AX283" s="13" t="s">
        <v>73</v>
      </c>
      <c r="AY283" s="256" t="s">
        <v>158</v>
      </c>
    </row>
    <row r="284" s="14" customFormat="1">
      <c r="A284" s="14"/>
      <c r="B284" s="257"/>
      <c r="C284" s="258"/>
      <c r="D284" s="248" t="s">
        <v>166</v>
      </c>
      <c r="E284" s="259" t="s">
        <v>1</v>
      </c>
      <c r="F284" s="260" t="s">
        <v>280</v>
      </c>
      <c r="G284" s="258"/>
      <c r="H284" s="261">
        <v>5.8109999999999999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166</v>
      </c>
      <c r="AU284" s="267" t="s">
        <v>81</v>
      </c>
      <c r="AV284" s="14" t="s">
        <v>81</v>
      </c>
      <c r="AW284" s="14" t="s">
        <v>30</v>
      </c>
      <c r="AX284" s="14" t="s">
        <v>73</v>
      </c>
      <c r="AY284" s="267" t="s">
        <v>158</v>
      </c>
    </row>
    <row r="285" s="15" customFormat="1">
      <c r="A285" s="15"/>
      <c r="B285" s="268"/>
      <c r="C285" s="269"/>
      <c r="D285" s="248" t="s">
        <v>166</v>
      </c>
      <c r="E285" s="270" t="s">
        <v>1</v>
      </c>
      <c r="F285" s="271" t="s">
        <v>169</v>
      </c>
      <c r="G285" s="269"/>
      <c r="H285" s="272">
        <v>5.8109999999999999</v>
      </c>
      <c r="I285" s="273"/>
      <c r="J285" s="269"/>
      <c r="K285" s="269"/>
      <c r="L285" s="274"/>
      <c r="M285" s="275"/>
      <c r="N285" s="276"/>
      <c r="O285" s="276"/>
      <c r="P285" s="276"/>
      <c r="Q285" s="276"/>
      <c r="R285" s="276"/>
      <c r="S285" s="276"/>
      <c r="T285" s="27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8" t="s">
        <v>166</v>
      </c>
      <c r="AU285" s="278" t="s">
        <v>81</v>
      </c>
      <c r="AV285" s="15" t="s">
        <v>165</v>
      </c>
      <c r="AW285" s="15" t="s">
        <v>30</v>
      </c>
      <c r="AX285" s="15" t="s">
        <v>79</v>
      </c>
      <c r="AY285" s="278" t="s">
        <v>158</v>
      </c>
    </row>
    <row r="286" s="2" customFormat="1" ht="16.5" customHeight="1">
      <c r="A286" s="39"/>
      <c r="B286" s="40"/>
      <c r="C286" s="233" t="s">
        <v>232</v>
      </c>
      <c r="D286" s="233" t="s">
        <v>160</v>
      </c>
      <c r="E286" s="234" t="s">
        <v>290</v>
      </c>
      <c r="F286" s="235" t="s">
        <v>291</v>
      </c>
      <c r="G286" s="236" t="s">
        <v>253</v>
      </c>
      <c r="H286" s="237">
        <v>0.19400000000000001</v>
      </c>
      <c r="I286" s="238"/>
      <c r="J286" s="239">
        <f>ROUND(I286*H286,2)</f>
        <v>0</v>
      </c>
      <c r="K286" s="235" t="s">
        <v>164</v>
      </c>
      <c r="L286" s="45"/>
      <c r="M286" s="240" t="s">
        <v>1</v>
      </c>
      <c r="N286" s="241" t="s">
        <v>40</v>
      </c>
      <c r="O286" s="93"/>
      <c r="P286" s="242">
        <f>O286*H286</f>
        <v>0</v>
      </c>
      <c r="Q286" s="242">
        <v>1.06277</v>
      </c>
      <c r="R286" s="242">
        <f>Q286*H286</f>
        <v>0.20617737999999999</v>
      </c>
      <c r="S286" s="242">
        <v>0</v>
      </c>
      <c r="T286" s="24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4" t="s">
        <v>165</v>
      </c>
      <c r="AT286" s="244" t="s">
        <v>160</v>
      </c>
      <c r="AU286" s="244" t="s">
        <v>81</v>
      </c>
      <c r="AY286" s="18" t="s">
        <v>158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18" t="s">
        <v>165</v>
      </c>
      <c r="BK286" s="245">
        <f>ROUND(I286*H286,2)</f>
        <v>0</v>
      </c>
      <c r="BL286" s="18" t="s">
        <v>165</v>
      </c>
      <c r="BM286" s="244" t="s">
        <v>292</v>
      </c>
    </row>
    <row r="287" s="13" customFormat="1">
      <c r="A287" s="13"/>
      <c r="B287" s="246"/>
      <c r="C287" s="247"/>
      <c r="D287" s="248" t="s">
        <v>166</v>
      </c>
      <c r="E287" s="249" t="s">
        <v>1</v>
      </c>
      <c r="F287" s="250" t="s">
        <v>279</v>
      </c>
      <c r="G287" s="247"/>
      <c r="H287" s="249" t="s">
        <v>1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166</v>
      </c>
      <c r="AU287" s="256" t="s">
        <v>81</v>
      </c>
      <c r="AV287" s="13" t="s">
        <v>79</v>
      </c>
      <c r="AW287" s="13" t="s">
        <v>30</v>
      </c>
      <c r="AX287" s="13" t="s">
        <v>73</v>
      </c>
      <c r="AY287" s="256" t="s">
        <v>158</v>
      </c>
    </row>
    <row r="288" s="14" customFormat="1">
      <c r="A288" s="14"/>
      <c r="B288" s="257"/>
      <c r="C288" s="258"/>
      <c r="D288" s="248" t="s">
        <v>166</v>
      </c>
      <c r="E288" s="259" t="s">
        <v>1</v>
      </c>
      <c r="F288" s="260" t="s">
        <v>293</v>
      </c>
      <c r="G288" s="258"/>
      <c r="H288" s="261">
        <v>0.19400000000000001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166</v>
      </c>
      <c r="AU288" s="267" t="s">
        <v>81</v>
      </c>
      <c r="AV288" s="14" t="s">
        <v>81</v>
      </c>
      <c r="AW288" s="14" t="s">
        <v>30</v>
      </c>
      <c r="AX288" s="14" t="s">
        <v>73</v>
      </c>
      <c r="AY288" s="267" t="s">
        <v>158</v>
      </c>
    </row>
    <row r="289" s="15" customFormat="1">
      <c r="A289" s="15"/>
      <c r="B289" s="268"/>
      <c r="C289" s="269"/>
      <c r="D289" s="248" t="s">
        <v>166</v>
      </c>
      <c r="E289" s="270" t="s">
        <v>1</v>
      </c>
      <c r="F289" s="271" t="s">
        <v>169</v>
      </c>
      <c r="G289" s="269"/>
      <c r="H289" s="272">
        <v>0.19400000000000001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8" t="s">
        <v>166</v>
      </c>
      <c r="AU289" s="278" t="s">
        <v>81</v>
      </c>
      <c r="AV289" s="15" t="s">
        <v>165</v>
      </c>
      <c r="AW289" s="15" t="s">
        <v>30</v>
      </c>
      <c r="AX289" s="15" t="s">
        <v>79</v>
      </c>
      <c r="AY289" s="278" t="s">
        <v>158</v>
      </c>
    </row>
    <row r="290" s="2" customFormat="1" ht="16.5" customHeight="1">
      <c r="A290" s="39"/>
      <c r="B290" s="40"/>
      <c r="C290" s="233" t="s">
        <v>294</v>
      </c>
      <c r="D290" s="233" t="s">
        <v>160</v>
      </c>
      <c r="E290" s="234" t="s">
        <v>295</v>
      </c>
      <c r="F290" s="235" t="s">
        <v>296</v>
      </c>
      <c r="G290" s="236" t="s">
        <v>176</v>
      </c>
      <c r="H290" s="237">
        <v>0.99399999999999999</v>
      </c>
      <c r="I290" s="238"/>
      <c r="J290" s="239">
        <f>ROUND(I290*H290,2)</f>
        <v>0</v>
      </c>
      <c r="K290" s="235" t="s">
        <v>164</v>
      </c>
      <c r="L290" s="45"/>
      <c r="M290" s="240" t="s">
        <v>1</v>
      </c>
      <c r="N290" s="241" t="s">
        <v>40</v>
      </c>
      <c r="O290" s="93"/>
      <c r="P290" s="242">
        <f>O290*H290</f>
        <v>0</v>
      </c>
      <c r="Q290" s="242">
        <v>2.2563399999999998</v>
      </c>
      <c r="R290" s="242">
        <f>Q290*H290</f>
        <v>2.24280196</v>
      </c>
      <c r="S290" s="242">
        <v>0</v>
      </c>
      <c r="T290" s="24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4" t="s">
        <v>165</v>
      </c>
      <c r="AT290" s="244" t="s">
        <v>160</v>
      </c>
      <c r="AU290" s="244" t="s">
        <v>81</v>
      </c>
      <c r="AY290" s="18" t="s">
        <v>158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18" t="s">
        <v>165</v>
      </c>
      <c r="BK290" s="245">
        <f>ROUND(I290*H290,2)</f>
        <v>0</v>
      </c>
      <c r="BL290" s="18" t="s">
        <v>165</v>
      </c>
      <c r="BM290" s="244" t="s">
        <v>297</v>
      </c>
    </row>
    <row r="291" s="13" customFormat="1">
      <c r="A291" s="13"/>
      <c r="B291" s="246"/>
      <c r="C291" s="247"/>
      <c r="D291" s="248" t="s">
        <v>166</v>
      </c>
      <c r="E291" s="249" t="s">
        <v>1</v>
      </c>
      <c r="F291" s="250" t="s">
        <v>212</v>
      </c>
      <c r="G291" s="247"/>
      <c r="H291" s="249" t="s">
        <v>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166</v>
      </c>
      <c r="AU291" s="256" t="s">
        <v>81</v>
      </c>
      <c r="AV291" s="13" t="s">
        <v>79</v>
      </c>
      <c r="AW291" s="13" t="s">
        <v>30</v>
      </c>
      <c r="AX291" s="13" t="s">
        <v>73</v>
      </c>
      <c r="AY291" s="256" t="s">
        <v>158</v>
      </c>
    </row>
    <row r="292" s="14" customFormat="1">
      <c r="A292" s="14"/>
      <c r="B292" s="257"/>
      <c r="C292" s="258"/>
      <c r="D292" s="248" t="s">
        <v>166</v>
      </c>
      <c r="E292" s="259" t="s">
        <v>1</v>
      </c>
      <c r="F292" s="260" t="s">
        <v>298</v>
      </c>
      <c r="G292" s="258"/>
      <c r="H292" s="261">
        <v>0.99399999999999999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7" t="s">
        <v>166</v>
      </c>
      <c r="AU292" s="267" t="s">
        <v>81</v>
      </c>
      <c r="AV292" s="14" t="s">
        <v>81</v>
      </c>
      <c r="AW292" s="14" t="s">
        <v>30</v>
      </c>
      <c r="AX292" s="14" t="s">
        <v>73</v>
      </c>
      <c r="AY292" s="267" t="s">
        <v>158</v>
      </c>
    </row>
    <row r="293" s="15" customFormat="1">
      <c r="A293" s="15"/>
      <c r="B293" s="268"/>
      <c r="C293" s="269"/>
      <c r="D293" s="248" t="s">
        <v>166</v>
      </c>
      <c r="E293" s="270" t="s">
        <v>1</v>
      </c>
      <c r="F293" s="271" t="s">
        <v>169</v>
      </c>
      <c r="G293" s="269"/>
      <c r="H293" s="272">
        <v>0.99399999999999999</v>
      </c>
      <c r="I293" s="273"/>
      <c r="J293" s="269"/>
      <c r="K293" s="269"/>
      <c r="L293" s="274"/>
      <c r="M293" s="275"/>
      <c r="N293" s="276"/>
      <c r="O293" s="276"/>
      <c r="P293" s="276"/>
      <c r="Q293" s="276"/>
      <c r="R293" s="276"/>
      <c r="S293" s="276"/>
      <c r="T293" s="27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8" t="s">
        <v>166</v>
      </c>
      <c r="AU293" s="278" t="s">
        <v>81</v>
      </c>
      <c r="AV293" s="15" t="s">
        <v>165</v>
      </c>
      <c r="AW293" s="15" t="s">
        <v>30</v>
      </c>
      <c r="AX293" s="15" t="s">
        <v>79</v>
      </c>
      <c r="AY293" s="278" t="s">
        <v>158</v>
      </c>
    </row>
    <row r="294" s="12" customFormat="1" ht="22.8" customHeight="1">
      <c r="A294" s="12"/>
      <c r="B294" s="217"/>
      <c r="C294" s="218"/>
      <c r="D294" s="219" t="s">
        <v>72</v>
      </c>
      <c r="E294" s="231" t="s">
        <v>173</v>
      </c>
      <c r="F294" s="231" t="s">
        <v>299</v>
      </c>
      <c r="G294" s="218"/>
      <c r="H294" s="218"/>
      <c r="I294" s="221"/>
      <c r="J294" s="232">
        <f>BK294</f>
        <v>0</v>
      </c>
      <c r="K294" s="218"/>
      <c r="L294" s="223"/>
      <c r="M294" s="224"/>
      <c r="N294" s="225"/>
      <c r="O294" s="225"/>
      <c r="P294" s="226">
        <f>SUM(P295:P369)</f>
        <v>0</v>
      </c>
      <c r="Q294" s="225"/>
      <c r="R294" s="226">
        <f>SUM(R295:R369)</f>
        <v>24.064131650000004</v>
      </c>
      <c r="S294" s="225"/>
      <c r="T294" s="227">
        <f>SUM(T295:T369)</f>
        <v>0.00056000000000000006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8" t="s">
        <v>79</v>
      </c>
      <c r="AT294" s="229" t="s">
        <v>72</v>
      </c>
      <c r="AU294" s="229" t="s">
        <v>79</v>
      </c>
      <c r="AY294" s="228" t="s">
        <v>158</v>
      </c>
      <c r="BK294" s="230">
        <f>SUM(BK295:BK369)</f>
        <v>0</v>
      </c>
    </row>
    <row r="295" s="2" customFormat="1" ht="21.75" customHeight="1">
      <c r="A295" s="39"/>
      <c r="B295" s="40"/>
      <c r="C295" s="233" t="s">
        <v>237</v>
      </c>
      <c r="D295" s="233" t="s">
        <v>160</v>
      </c>
      <c r="E295" s="234" t="s">
        <v>300</v>
      </c>
      <c r="F295" s="235" t="s">
        <v>301</v>
      </c>
      <c r="G295" s="236" t="s">
        <v>176</v>
      </c>
      <c r="H295" s="237">
        <v>0.71999999999999997</v>
      </c>
      <c r="I295" s="238"/>
      <c r="J295" s="239">
        <f>ROUND(I295*H295,2)</f>
        <v>0</v>
      </c>
      <c r="K295" s="235" t="s">
        <v>164</v>
      </c>
      <c r="L295" s="45"/>
      <c r="M295" s="240" t="s">
        <v>1</v>
      </c>
      <c r="N295" s="241" t="s">
        <v>40</v>
      </c>
      <c r="O295" s="93"/>
      <c r="P295" s="242">
        <f>O295*H295</f>
        <v>0</v>
      </c>
      <c r="Q295" s="242">
        <v>1.8775</v>
      </c>
      <c r="R295" s="242">
        <f>Q295*H295</f>
        <v>1.3517999999999999</v>
      </c>
      <c r="S295" s="242">
        <v>0</v>
      </c>
      <c r="T295" s="24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4" t="s">
        <v>165</v>
      </c>
      <c r="AT295" s="244" t="s">
        <v>160</v>
      </c>
      <c r="AU295" s="244" t="s">
        <v>81</v>
      </c>
      <c r="AY295" s="18" t="s">
        <v>158</v>
      </c>
      <c r="BE295" s="245">
        <f>IF(N295="základní",J295,0)</f>
        <v>0</v>
      </c>
      <c r="BF295" s="245">
        <f>IF(N295="snížená",J295,0)</f>
        <v>0</v>
      </c>
      <c r="BG295" s="245">
        <f>IF(N295="zákl. přenesená",J295,0)</f>
        <v>0</v>
      </c>
      <c r="BH295" s="245">
        <f>IF(N295="sníž. přenesená",J295,0)</f>
        <v>0</v>
      </c>
      <c r="BI295" s="245">
        <f>IF(N295="nulová",J295,0)</f>
        <v>0</v>
      </c>
      <c r="BJ295" s="18" t="s">
        <v>165</v>
      </c>
      <c r="BK295" s="245">
        <f>ROUND(I295*H295,2)</f>
        <v>0</v>
      </c>
      <c r="BL295" s="18" t="s">
        <v>165</v>
      </c>
      <c r="BM295" s="244" t="s">
        <v>302</v>
      </c>
    </row>
    <row r="296" s="13" customFormat="1">
      <c r="A296" s="13"/>
      <c r="B296" s="246"/>
      <c r="C296" s="247"/>
      <c r="D296" s="248" t="s">
        <v>166</v>
      </c>
      <c r="E296" s="249" t="s">
        <v>1</v>
      </c>
      <c r="F296" s="250" t="s">
        <v>303</v>
      </c>
      <c r="G296" s="247"/>
      <c r="H296" s="249" t="s">
        <v>1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166</v>
      </c>
      <c r="AU296" s="256" t="s">
        <v>81</v>
      </c>
      <c r="AV296" s="13" t="s">
        <v>79</v>
      </c>
      <c r="AW296" s="13" t="s">
        <v>30</v>
      </c>
      <c r="AX296" s="13" t="s">
        <v>73</v>
      </c>
      <c r="AY296" s="256" t="s">
        <v>158</v>
      </c>
    </row>
    <row r="297" s="14" customFormat="1">
      <c r="A297" s="14"/>
      <c r="B297" s="257"/>
      <c r="C297" s="258"/>
      <c r="D297" s="248" t="s">
        <v>166</v>
      </c>
      <c r="E297" s="259" t="s">
        <v>1</v>
      </c>
      <c r="F297" s="260" t="s">
        <v>304</v>
      </c>
      <c r="G297" s="258"/>
      <c r="H297" s="261">
        <v>0.71999999999999997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166</v>
      </c>
      <c r="AU297" s="267" t="s">
        <v>81</v>
      </c>
      <c r="AV297" s="14" t="s">
        <v>81</v>
      </c>
      <c r="AW297" s="14" t="s">
        <v>30</v>
      </c>
      <c r="AX297" s="14" t="s">
        <v>73</v>
      </c>
      <c r="AY297" s="267" t="s">
        <v>158</v>
      </c>
    </row>
    <row r="298" s="15" customFormat="1">
      <c r="A298" s="15"/>
      <c r="B298" s="268"/>
      <c r="C298" s="269"/>
      <c r="D298" s="248" t="s">
        <v>166</v>
      </c>
      <c r="E298" s="270" t="s">
        <v>1</v>
      </c>
      <c r="F298" s="271" t="s">
        <v>169</v>
      </c>
      <c r="G298" s="269"/>
      <c r="H298" s="272">
        <v>0.71999999999999997</v>
      </c>
      <c r="I298" s="273"/>
      <c r="J298" s="269"/>
      <c r="K298" s="269"/>
      <c r="L298" s="274"/>
      <c r="M298" s="275"/>
      <c r="N298" s="276"/>
      <c r="O298" s="276"/>
      <c r="P298" s="276"/>
      <c r="Q298" s="276"/>
      <c r="R298" s="276"/>
      <c r="S298" s="276"/>
      <c r="T298" s="27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8" t="s">
        <v>166</v>
      </c>
      <c r="AU298" s="278" t="s">
        <v>81</v>
      </c>
      <c r="AV298" s="15" t="s">
        <v>165</v>
      </c>
      <c r="AW298" s="15" t="s">
        <v>30</v>
      </c>
      <c r="AX298" s="15" t="s">
        <v>79</v>
      </c>
      <c r="AY298" s="278" t="s">
        <v>158</v>
      </c>
    </row>
    <row r="299" s="2" customFormat="1" ht="21.75" customHeight="1">
      <c r="A299" s="39"/>
      <c r="B299" s="40"/>
      <c r="C299" s="233" t="s">
        <v>305</v>
      </c>
      <c r="D299" s="233" t="s">
        <v>160</v>
      </c>
      <c r="E299" s="234" t="s">
        <v>306</v>
      </c>
      <c r="F299" s="235" t="s">
        <v>307</v>
      </c>
      <c r="G299" s="236" t="s">
        <v>176</v>
      </c>
      <c r="H299" s="237">
        <v>0.75</v>
      </c>
      <c r="I299" s="238"/>
      <c r="J299" s="239">
        <f>ROUND(I299*H299,2)</f>
        <v>0</v>
      </c>
      <c r="K299" s="235" t="s">
        <v>164</v>
      </c>
      <c r="L299" s="45"/>
      <c r="M299" s="240" t="s">
        <v>1</v>
      </c>
      <c r="N299" s="241" t="s">
        <v>40</v>
      </c>
      <c r="O299" s="93"/>
      <c r="P299" s="242">
        <f>O299*H299</f>
        <v>0</v>
      </c>
      <c r="Q299" s="242">
        <v>1.3271500000000001</v>
      </c>
      <c r="R299" s="242">
        <f>Q299*H299</f>
        <v>0.99536250000000004</v>
      </c>
      <c r="S299" s="242">
        <v>0</v>
      </c>
      <c r="T299" s="24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4" t="s">
        <v>165</v>
      </c>
      <c r="AT299" s="244" t="s">
        <v>160</v>
      </c>
      <c r="AU299" s="244" t="s">
        <v>81</v>
      </c>
      <c r="AY299" s="18" t="s">
        <v>158</v>
      </c>
      <c r="BE299" s="245">
        <f>IF(N299="základní",J299,0)</f>
        <v>0</v>
      </c>
      <c r="BF299" s="245">
        <f>IF(N299="snížená",J299,0)</f>
        <v>0</v>
      </c>
      <c r="BG299" s="245">
        <f>IF(N299="zákl. přenesená",J299,0)</f>
        <v>0</v>
      </c>
      <c r="BH299" s="245">
        <f>IF(N299="sníž. přenesená",J299,0)</f>
        <v>0</v>
      </c>
      <c r="BI299" s="245">
        <f>IF(N299="nulová",J299,0)</f>
        <v>0</v>
      </c>
      <c r="BJ299" s="18" t="s">
        <v>165</v>
      </c>
      <c r="BK299" s="245">
        <f>ROUND(I299*H299,2)</f>
        <v>0</v>
      </c>
      <c r="BL299" s="18" t="s">
        <v>165</v>
      </c>
      <c r="BM299" s="244" t="s">
        <v>308</v>
      </c>
    </row>
    <row r="300" s="14" customFormat="1">
      <c r="A300" s="14"/>
      <c r="B300" s="257"/>
      <c r="C300" s="258"/>
      <c r="D300" s="248" t="s">
        <v>166</v>
      </c>
      <c r="E300" s="259" t="s">
        <v>1</v>
      </c>
      <c r="F300" s="260" t="s">
        <v>309</v>
      </c>
      <c r="G300" s="258"/>
      <c r="H300" s="261">
        <v>0.47999999999999998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7" t="s">
        <v>166</v>
      </c>
      <c r="AU300" s="267" t="s">
        <v>81</v>
      </c>
      <c r="AV300" s="14" t="s">
        <v>81</v>
      </c>
      <c r="AW300" s="14" t="s">
        <v>30</v>
      </c>
      <c r="AX300" s="14" t="s">
        <v>73</v>
      </c>
      <c r="AY300" s="267" t="s">
        <v>158</v>
      </c>
    </row>
    <row r="301" s="14" customFormat="1">
      <c r="A301" s="14"/>
      <c r="B301" s="257"/>
      <c r="C301" s="258"/>
      <c r="D301" s="248" t="s">
        <v>166</v>
      </c>
      <c r="E301" s="259" t="s">
        <v>1</v>
      </c>
      <c r="F301" s="260" t="s">
        <v>310</v>
      </c>
      <c r="G301" s="258"/>
      <c r="H301" s="261">
        <v>0.13800000000000001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166</v>
      </c>
      <c r="AU301" s="267" t="s">
        <v>81</v>
      </c>
      <c r="AV301" s="14" t="s">
        <v>81</v>
      </c>
      <c r="AW301" s="14" t="s">
        <v>30</v>
      </c>
      <c r="AX301" s="14" t="s">
        <v>73</v>
      </c>
      <c r="AY301" s="267" t="s">
        <v>158</v>
      </c>
    </row>
    <row r="302" s="14" customFormat="1">
      <c r="A302" s="14"/>
      <c r="B302" s="257"/>
      <c r="C302" s="258"/>
      <c r="D302" s="248" t="s">
        <v>166</v>
      </c>
      <c r="E302" s="259" t="s">
        <v>1</v>
      </c>
      <c r="F302" s="260" t="s">
        <v>311</v>
      </c>
      <c r="G302" s="258"/>
      <c r="H302" s="261">
        <v>0.13200000000000001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7" t="s">
        <v>166</v>
      </c>
      <c r="AU302" s="267" t="s">
        <v>81</v>
      </c>
      <c r="AV302" s="14" t="s">
        <v>81</v>
      </c>
      <c r="AW302" s="14" t="s">
        <v>30</v>
      </c>
      <c r="AX302" s="14" t="s">
        <v>73</v>
      </c>
      <c r="AY302" s="267" t="s">
        <v>158</v>
      </c>
    </row>
    <row r="303" s="15" customFormat="1">
      <c r="A303" s="15"/>
      <c r="B303" s="268"/>
      <c r="C303" s="269"/>
      <c r="D303" s="248" t="s">
        <v>166</v>
      </c>
      <c r="E303" s="270" t="s">
        <v>1</v>
      </c>
      <c r="F303" s="271" t="s">
        <v>169</v>
      </c>
      <c r="G303" s="269"/>
      <c r="H303" s="272">
        <v>0.75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8" t="s">
        <v>166</v>
      </c>
      <c r="AU303" s="278" t="s">
        <v>81</v>
      </c>
      <c r="AV303" s="15" t="s">
        <v>165</v>
      </c>
      <c r="AW303" s="15" t="s">
        <v>30</v>
      </c>
      <c r="AX303" s="15" t="s">
        <v>79</v>
      </c>
      <c r="AY303" s="278" t="s">
        <v>158</v>
      </c>
    </row>
    <row r="304" s="2" customFormat="1" ht="21.75" customHeight="1">
      <c r="A304" s="39"/>
      <c r="B304" s="40"/>
      <c r="C304" s="233" t="s">
        <v>242</v>
      </c>
      <c r="D304" s="233" t="s">
        <v>160</v>
      </c>
      <c r="E304" s="234" t="s">
        <v>312</v>
      </c>
      <c r="F304" s="235" t="s">
        <v>313</v>
      </c>
      <c r="G304" s="236" t="s">
        <v>176</v>
      </c>
      <c r="H304" s="237">
        <v>2.9820000000000002</v>
      </c>
      <c r="I304" s="238"/>
      <c r="J304" s="239">
        <f>ROUND(I304*H304,2)</f>
        <v>0</v>
      </c>
      <c r="K304" s="235" t="s">
        <v>164</v>
      </c>
      <c r="L304" s="45"/>
      <c r="M304" s="240" t="s">
        <v>1</v>
      </c>
      <c r="N304" s="241" t="s">
        <v>40</v>
      </c>
      <c r="O304" s="93"/>
      <c r="P304" s="242">
        <f>O304*H304</f>
        <v>0</v>
      </c>
      <c r="Q304" s="242">
        <v>1.3271500000000001</v>
      </c>
      <c r="R304" s="242">
        <f>Q304*H304</f>
        <v>3.9575613000000005</v>
      </c>
      <c r="S304" s="242">
        <v>0</v>
      </c>
      <c r="T304" s="24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4" t="s">
        <v>165</v>
      </c>
      <c r="AT304" s="244" t="s">
        <v>160</v>
      </c>
      <c r="AU304" s="244" t="s">
        <v>81</v>
      </c>
      <c r="AY304" s="18" t="s">
        <v>158</v>
      </c>
      <c r="BE304" s="245">
        <f>IF(N304="základní",J304,0)</f>
        <v>0</v>
      </c>
      <c r="BF304" s="245">
        <f>IF(N304="snížená",J304,0)</f>
        <v>0</v>
      </c>
      <c r="BG304" s="245">
        <f>IF(N304="zákl. přenesená",J304,0)</f>
        <v>0</v>
      </c>
      <c r="BH304" s="245">
        <f>IF(N304="sníž. přenesená",J304,0)</f>
        <v>0</v>
      </c>
      <c r="BI304" s="245">
        <f>IF(N304="nulová",J304,0)</f>
        <v>0</v>
      </c>
      <c r="BJ304" s="18" t="s">
        <v>165</v>
      </c>
      <c r="BK304" s="245">
        <f>ROUND(I304*H304,2)</f>
        <v>0</v>
      </c>
      <c r="BL304" s="18" t="s">
        <v>165</v>
      </c>
      <c r="BM304" s="244" t="s">
        <v>314</v>
      </c>
    </row>
    <row r="305" s="14" customFormat="1">
      <c r="A305" s="14"/>
      <c r="B305" s="257"/>
      <c r="C305" s="258"/>
      <c r="D305" s="248" t="s">
        <v>166</v>
      </c>
      <c r="E305" s="259" t="s">
        <v>1</v>
      </c>
      <c r="F305" s="260" t="s">
        <v>315</v>
      </c>
      <c r="G305" s="258"/>
      <c r="H305" s="261">
        <v>1.4630000000000001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166</v>
      </c>
      <c r="AU305" s="267" t="s">
        <v>81</v>
      </c>
      <c r="AV305" s="14" t="s">
        <v>81</v>
      </c>
      <c r="AW305" s="14" t="s">
        <v>30</v>
      </c>
      <c r="AX305" s="14" t="s">
        <v>73</v>
      </c>
      <c r="AY305" s="267" t="s">
        <v>158</v>
      </c>
    </row>
    <row r="306" s="14" customFormat="1">
      <c r="A306" s="14"/>
      <c r="B306" s="257"/>
      <c r="C306" s="258"/>
      <c r="D306" s="248" t="s">
        <v>166</v>
      </c>
      <c r="E306" s="259" t="s">
        <v>1</v>
      </c>
      <c r="F306" s="260" t="s">
        <v>316</v>
      </c>
      <c r="G306" s="258"/>
      <c r="H306" s="261">
        <v>0.59999999999999998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166</v>
      </c>
      <c r="AU306" s="267" t="s">
        <v>81</v>
      </c>
      <c r="AV306" s="14" t="s">
        <v>81</v>
      </c>
      <c r="AW306" s="14" t="s">
        <v>30</v>
      </c>
      <c r="AX306" s="14" t="s">
        <v>73</v>
      </c>
      <c r="AY306" s="267" t="s">
        <v>158</v>
      </c>
    </row>
    <row r="307" s="14" customFormat="1">
      <c r="A307" s="14"/>
      <c r="B307" s="257"/>
      <c r="C307" s="258"/>
      <c r="D307" s="248" t="s">
        <v>166</v>
      </c>
      <c r="E307" s="259" t="s">
        <v>1</v>
      </c>
      <c r="F307" s="260" t="s">
        <v>317</v>
      </c>
      <c r="G307" s="258"/>
      <c r="H307" s="261">
        <v>0.309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7" t="s">
        <v>166</v>
      </c>
      <c r="AU307" s="267" t="s">
        <v>81</v>
      </c>
      <c r="AV307" s="14" t="s">
        <v>81</v>
      </c>
      <c r="AW307" s="14" t="s">
        <v>30</v>
      </c>
      <c r="AX307" s="14" t="s">
        <v>73</v>
      </c>
      <c r="AY307" s="267" t="s">
        <v>158</v>
      </c>
    </row>
    <row r="308" s="14" customFormat="1">
      <c r="A308" s="14"/>
      <c r="B308" s="257"/>
      <c r="C308" s="258"/>
      <c r="D308" s="248" t="s">
        <v>166</v>
      </c>
      <c r="E308" s="259" t="s">
        <v>1</v>
      </c>
      <c r="F308" s="260" t="s">
        <v>318</v>
      </c>
      <c r="G308" s="258"/>
      <c r="H308" s="261">
        <v>0.60999999999999999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166</v>
      </c>
      <c r="AU308" s="267" t="s">
        <v>81</v>
      </c>
      <c r="AV308" s="14" t="s">
        <v>81</v>
      </c>
      <c r="AW308" s="14" t="s">
        <v>30</v>
      </c>
      <c r="AX308" s="14" t="s">
        <v>73</v>
      </c>
      <c r="AY308" s="267" t="s">
        <v>158</v>
      </c>
    </row>
    <row r="309" s="15" customFormat="1">
      <c r="A309" s="15"/>
      <c r="B309" s="268"/>
      <c r="C309" s="269"/>
      <c r="D309" s="248" t="s">
        <v>166</v>
      </c>
      <c r="E309" s="270" t="s">
        <v>1</v>
      </c>
      <c r="F309" s="271" t="s">
        <v>169</v>
      </c>
      <c r="G309" s="269"/>
      <c r="H309" s="272">
        <v>2.9820000000000002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8" t="s">
        <v>166</v>
      </c>
      <c r="AU309" s="278" t="s">
        <v>81</v>
      </c>
      <c r="AV309" s="15" t="s">
        <v>165</v>
      </c>
      <c r="AW309" s="15" t="s">
        <v>30</v>
      </c>
      <c r="AX309" s="15" t="s">
        <v>79</v>
      </c>
      <c r="AY309" s="278" t="s">
        <v>158</v>
      </c>
    </row>
    <row r="310" s="2" customFormat="1" ht="21.75" customHeight="1">
      <c r="A310" s="39"/>
      <c r="B310" s="40"/>
      <c r="C310" s="233" t="s">
        <v>319</v>
      </c>
      <c r="D310" s="233" t="s">
        <v>160</v>
      </c>
      <c r="E310" s="234" t="s">
        <v>320</v>
      </c>
      <c r="F310" s="235" t="s">
        <v>321</v>
      </c>
      <c r="G310" s="236" t="s">
        <v>163</v>
      </c>
      <c r="H310" s="237">
        <v>19.216999999999999</v>
      </c>
      <c r="I310" s="238"/>
      <c r="J310" s="239">
        <f>ROUND(I310*H310,2)</f>
        <v>0</v>
      </c>
      <c r="K310" s="235" t="s">
        <v>164</v>
      </c>
      <c r="L310" s="45"/>
      <c r="M310" s="240" t="s">
        <v>1</v>
      </c>
      <c r="N310" s="241" t="s">
        <v>40</v>
      </c>
      <c r="O310" s="93"/>
      <c r="P310" s="242">
        <f>O310*H310</f>
        <v>0</v>
      </c>
      <c r="Q310" s="242">
        <v>0.17763999999999999</v>
      </c>
      <c r="R310" s="242">
        <f>Q310*H310</f>
        <v>3.4137078799999996</v>
      </c>
      <c r="S310" s="242">
        <v>0</v>
      </c>
      <c r="T310" s="24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4" t="s">
        <v>165</v>
      </c>
      <c r="AT310" s="244" t="s">
        <v>160</v>
      </c>
      <c r="AU310" s="244" t="s">
        <v>81</v>
      </c>
      <c r="AY310" s="18" t="s">
        <v>158</v>
      </c>
      <c r="BE310" s="245">
        <f>IF(N310="základní",J310,0)</f>
        <v>0</v>
      </c>
      <c r="BF310" s="245">
        <f>IF(N310="snížená",J310,0)</f>
        <v>0</v>
      </c>
      <c r="BG310" s="245">
        <f>IF(N310="zákl. přenesená",J310,0)</f>
        <v>0</v>
      </c>
      <c r="BH310" s="245">
        <f>IF(N310="sníž. přenesená",J310,0)</f>
        <v>0</v>
      </c>
      <c r="BI310" s="245">
        <f>IF(N310="nulová",J310,0)</f>
        <v>0</v>
      </c>
      <c r="BJ310" s="18" t="s">
        <v>165</v>
      </c>
      <c r="BK310" s="245">
        <f>ROUND(I310*H310,2)</f>
        <v>0</v>
      </c>
      <c r="BL310" s="18" t="s">
        <v>165</v>
      </c>
      <c r="BM310" s="244" t="s">
        <v>322</v>
      </c>
    </row>
    <row r="311" s="13" customFormat="1">
      <c r="A311" s="13"/>
      <c r="B311" s="246"/>
      <c r="C311" s="247"/>
      <c r="D311" s="248" t="s">
        <v>166</v>
      </c>
      <c r="E311" s="249" t="s">
        <v>1</v>
      </c>
      <c r="F311" s="250" t="s">
        <v>323</v>
      </c>
      <c r="G311" s="247"/>
      <c r="H311" s="249" t="s">
        <v>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166</v>
      </c>
      <c r="AU311" s="256" t="s">
        <v>81</v>
      </c>
      <c r="AV311" s="13" t="s">
        <v>79</v>
      </c>
      <c r="AW311" s="13" t="s">
        <v>30</v>
      </c>
      <c r="AX311" s="13" t="s">
        <v>73</v>
      </c>
      <c r="AY311" s="256" t="s">
        <v>158</v>
      </c>
    </row>
    <row r="312" s="14" customFormat="1">
      <c r="A312" s="14"/>
      <c r="B312" s="257"/>
      <c r="C312" s="258"/>
      <c r="D312" s="248" t="s">
        <v>166</v>
      </c>
      <c r="E312" s="259" t="s">
        <v>1</v>
      </c>
      <c r="F312" s="260" t="s">
        <v>324</v>
      </c>
      <c r="G312" s="258"/>
      <c r="H312" s="261">
        <v>9.4480000000000004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166</v>
      </c>
      <c r="AU312" s="267" t="s">
        <v>81</v>
      </c>
      <c r="AV312" s="14" t="s">
        <v>81</v>
      </c>
      <c r="AW312" s="14" t="s">
        <v>30</v>
      </c>
      <c r="AX312" s="14" t="s">
        <v>73</v>
      </c>
      <c r="AY312" s="267" t="s">
        <v>158</v>
      </c>
    </row>
    <row r="313" s="14" customFormat="1">
      <c r="A313" s="14"/>
      <c r="B313" s="257"/>
      <c r="C313" s="258"/>
      <c r="D313" s="248" t="s">
        <v>166</v>
      </c>
      <c r="E313" s="259" t="s">
        <v>1</v>
      </c>
      <c r="F313" s="260" t="s">
        <v>325</v>
      </c>
      <c r="G313" s="258"/>
      <c r="H313" s="261">
        <v>8.5809999999999995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166</v>
      </c>
      <c r="AU313" s="267" t="s">
        <v>81</v>
      </c>
      <c r="AV313" s="14" t="s">
        <v>81</v>
      </c>
      <c r="AW313" s="14" t="s">
        <v>30</v>
      </c>
      <c r="AX313" s="14" t="s">
        <v>73</v>
      </c>
      <c r="AY313" s="267" t="s">
        <v>158</v>
      </c>
    </row>
    <row r="314" s="14" customFormat="1">
      <c r="A314" s="14"/>
      <c r="B314" s="257"/>
      <c r="C314" s="258"/>
      <c r="D314" s="248" t="s">
        <v>166</v>
      </c>
      <c r="E314" s="259" t="s">
        <v>1</v>
      </c>
      <c r="F314" s="260" t="s">
        <v>326</v>
      </c>
      <c r="G314" s="258"/>
      <c r="H314" s="261">
        <v>1.1879999999999999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166</v>
      </c>
      <c r="AU314" s="267" t="s">
        <v>81</v>
      </c>
      <c r="AV314" s="14" t="s">
        <v>81</v>
      </c>
      <c r="AW314" s="14" t="s">
        <v>30</v>
      </c>
      <c r="AX314" s="14" t="s">
        <v>73</v>
      </c>
      <c r="AY314" s="267" t="s">
        <v>158</v>
      </c>
    </row>
    <row r="315" s="15" customFormat="1">
      <c r="A315" s="15"/>
      <c r="B315" s="268"/>
      <c r="C315" s="269"/>
      <c r="D315" s="248" t="s">
        <v>166</v>
      </c>
      <c r="E315" s="270" t="s">
        <v>1</v>
      </c>
      <c r="F315" s="271" t="s">
        <v>169</v>
      </c>
      <c r="G315" s="269"/>
      <c r="H315" s="272">
        <v>19.216999999999999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166</v>
      </c>
      <c r="AU315" s="278" t="s">
        <v>81</v>
      </c>
      <c r="AV315" s="15" t="s">
        <v>165</v>
      </c>
      <c r="AW315" s="15" t="s">
        <v>30</v>
      </c>
      <c r="AX315" s="15" t="s">
        <v>79</v>
      </c>
      <c r="AY315" s="278" t="s">
        <v>158</v>
      </c>
    </row>
    <row r="316" s="2" customFormat="1" ht="21.75" customHeight="1">
      <c r="A316" s="39"/>
      <c r="B316" s="40"/>
      <c r="C316" s="233" t="s">
        <v>245</v>
      </c>
      <c r="D316" s="233" t="s">
        <v>160</v>
      </c>
      <c r="E316" s="234" t="s">
        <v>327</v>
      </c>
      <c r="F316" s="235" t="s">
        <v>328</v>
      </c>
      <c r="G316" s="236" t="s">
        <v>329</v>
      </c>
      <c r="H316" s="237">
        <v>6</v>
      </c>
      <c r="I316" s="238"/>
      <c r="J316" s="239">
        <f>ROUND(I316*H316,2)</f>
        <v>0</v>
      </c>
      <c r="K316" s="235" t="s">
        <v>164</v>
      </c>
      <c r="L316" s="45"/>
      <c r="M316" s="240" t="s">
        <v>1</v>
      </c>
      <c r="N316" s="241" t="s">
        <v>40</v>
      </c>
      <c r="O316" s="93"/>
      <c r="P316" s="242">
        <f>O316*H316</f>
        <v>0</v>
      </c>
      <c r="Q316" s="242">
        <v>0.026280000000000001</v>
      </c>
      <c r="R316" s="242">
        <f>Q316*H316</f>
        <v>0.15768000000000002</v>
      </c>
      <c r="S316" s="242">
        <v>0</v>
      </c>
      <c r="T316" s="24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4" t="s">
        <v>165</v>
      </c>
      <c r="AT316" s="244" t="s">
        <v>160</v>
      </c>
      <c r="AU316" s="244" t="s">
        <v>81</v>
      </c>
      <c r="AY316" s="18" t="s">
        <v>158</v>
      </c>
      <c r="BE316" s="245">
        <f>IF(N316="základní",J316,0)</f>
        <v>0</v>
      </c>
      <c r="BF316" s="245">
        <f>IF(N316="snížená",J316,0)</f>
        <v>0</v>
      </c>
      <c r="BG316" s="245">
        <f>IF(N316="zákl. přenesená",J316,0)</f>
        <v>0</v>
      </c>
      <c r="BH316" s="245">
        <f>IF(N316="sníž. přenesená",J316,0)</f>
        <v>0</v>
      </c>
      <c r="BI316" s="245">
        <f>IF(N316="nulová",J316,0)</f>
        <v>0</v>
      </c>
      <c r="BJ316" s="18" t="s">
        <v>165</v>
      </c>
      <c r="BK316" s="245">
        <f>ROUND(I316*H316,2)</f>
        <v>0</v>
      </c>
      <c r="BL316" s="18" t="s">
        <v>165</v>
      </c>
      <c r="BM316" s="244" t="s">
        <v>330</v>
      </c>
    </row>
    <row r="317" s="2" customFormat="1" ht="21.75" customHeight="1">
      <c r="A317" s="39"/>
      <c r="B317" s="40"/>
      <c r="C317" s="233" t="s">
        <v>331</v>
      </c>
      <c r="D317" s="233" t="s">
        <v>160</v>
      </c>
      <c r="E317" s="234" t="s">
        <v>332</v>
      </c>
      <c r="F317" s="235" t="s">
        <v>333</v>
      </c>
      <c r="G317" s="236" t="s">
        <v>253</v>
      </c>
      <c r="H317" s="237">
        <v>0.029999999999999999</v>
      </c>
      <c r="I317" s="238"/>
      <c r="J317" s="239">
        <f>ROUND(I317*H317,2)</f>
        <v>0</v>
      </c>
      <c r="K317" s="235" t="s">
        <v>164</v>
      </c>
      <c r="L317" s="45"/>
      <c r="M317" s="240" t="s">
        <v>1</v>
      </c>
      <c r="N317" s="241" t="s">
        <v>40</v>
      </c>
      <c r="O317" s="93"/>
      <c r="P317" s="242">
        <f>O317*H317</f>
        <v>0</v>
      </c>
      <c r="Q317" s="242">
        <v>1.0900000000000001</v>
      </c>
      <c r="R317" s="242">
        <f>Q317*H317</f>
        <v>0.0327</v>
      </c>
      <c r="S317" s="242">
        <v>0</v>
      </c>
      <c r="T317" s="24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4" t="s">
        <v>165</v>
      </c>
      <c r="AT317" s="244" t="s">
        <v>160</v>
      </c>
      <c r="AU317" s="244" t="s">
        <v>81</v>
      </c>
      <c r="AY317" s="18" t="s">
        <v>158</v>
      </c>
      <c r="BE317" s="245">
        <f>IF(N317="základní",J317,0)</f>
        <v>0</v>
      </c>
      <c r="BF317" s="245">
        <f>IF(N317="snížená",J317,0)</f>
        <v>0</v>
      </c>
      <c r="BG317" s="245">
        <f>IF(N317="zákl. přenesená",J317,0)</f>
        <v>0</v>
      </c>
      <c r="BH317" s="245">
        <f>IF(N317="sníž. přenesená",J317,0)</f>
        <v>0</v>
      </c>
      <c r="BI317" s="245">
        <f>IF(N317="nulová",J317,0)</f>
        <v>0</v>
      </c>
      <c r="BJ317" s="18" t="s">
        <v>165</v>
      </c>
      <c r="BK317" s="245">
        <f>ROUND(I317*H317,2)</f>
        <v>0</v>
      </c>
      <c r="BL317" s="18" t="s">
        <v>165</v>
      </c>
      <c r="BM317" s="244" t="s">
        <v>334</v>
      </c>
    </row>
    <row r="318" s="14" customFormat="1">
      <c r="A318" s="14"/>
      <c r="B318" s="257"/>
      <c r="C318" s="258"/>
      <c r="D318" s="248" t="s">
        <v>166</v>
      </c>
      <c r="E318" s="259" t="s">
        <v>1</v>
      </c>
      <c r="F318" s="260" t="s">
        <v>335</v>
      </c>
      <c r="G318" s="258"/>
      <c r="H318" s="261">
        <v>0.010999999999999999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7" t="s">
        <v>166</v>
      </c>
      <c r="AU318" s="267" t="s">
        <v>81</v>
      </c>
      <c r="AV318" s="14" t="s">
        <v>81</v>
      </c>
      <c r="AW318" s="14" t="s">
        <v>30</v>
      </c>
      <c r="AX318" s="14" t="s">
        <v>73</v>
      </c>
      <c r="AY318" s="267" t="s">
        <v>158</v>
      </c>
    </row>
    <row r="319" s="14" customFormat="1">
      <c r="A319" s="14"/>
      <c r="B319" s="257"/>
      <c r="C319" s="258"/>
      <c r="D319" s="248" t="s">
        <v>166</v>
      </c>
      <c r="E319" s="259" t="s">
        <v>1</v>
      </c>
      <c r="F319" s="260" t="s">
        <v>336</v>
      </c>
      <c r="G319" s="258"/>
      <c r="H319" s="261">
        <v>0.010999999999999999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7" t="s">
        <v>166</v>
      </c>
      <c r="AU319" s="267" t="s">
        <v>81</v>
      </c>
      <c r="AV319" s="14" t="s">
        <v>81</v>
      </c>
      <c r="AW319" s="14" t="s">
        <v>30</v>
      </c>
      <c r="AX319" s="14" t="s">
        <v>73</v>
      </c>
      <c r="AY319" s="267" t="s">
        <v>158</v>
      </c>
    </row>
    <row r="320" s="14" customFormat="1">
      <c r="A320" s="14"/>
      <c r="B320" s="257"/>
      <c r="C320" s="258"/>
      <c r="D320" s="248" t="s">
        <v>166</v>
      </c>
      <c r="E320" s="259" t="s">
        <v>1</v>
      </c>
      <c r="F320" s="260" t="s">
        <v>337</v>
      </c>
      <c r="G320" s="258"/>
      <c r="H320" s="261">
        <v>0.0080000000000000002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166</v>
      </c>
      <c r="AU320" s="267" t="s">
        <v>81</v>
      </c>
      <c r="AV320" s="14" t="s">
        <v>81</v>
      </c>
      <c r="AW320" s="14" t="s">
        <v>30</v>
      </c>
      <c r="AX320" s="14" t="s">
        <v>73</v>
      </c>
      <c r="AY320" s="267" t="s">
        <v>158</v>
      </c>
    </row>
    <row r="321" s="15" customFormat="1">
      <c r="A321" s="15"/>
      <c r="B321" s="268"/>
      <c r="C321" s="269"/>
      <c r="D321" s="248" t="s">
        <v>166</v>
      </c>
      <c r="E321" s="270" t="s">
        <v>1</v>
      </c>
      <c r="F321" s="271" t="s">
        <v>169</v>
      </c>
      <c r="G321" s="269"/>
      <c r="H321" s="272">
        <v>0.029999999999999999</v>
      </c>
      <c r="I321" s="273"/>
      <c r="J321" s="269"/>
      <c r="K321" s="269"/>
      <c r="L321" s="274"/>
      <c r="M321" s="275"/>
      <c r="N321" s="276"/>
      <c r="O321" s="276"/>
      <c r="P321" s="276"/>
      <c r="Q321" s="276"/>
      <c r="R321" s="276"/>
      <c r="S321" s="276"/>
      <c r="T321" s="27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8" t="s">
        <v>166</v>
      </c>
      <c r="AU321" s="278" t="s">
        <v>81</v>
      </c>
      <c r="AV321" s="15" t="s">
        <v>165</v>
      </c>
      <c r="AW321" s="15" t="s">
        <v>30</v>
      </c>
      <c r="AX321" s="15" t="s">
        <v>79</v>
      </c>
      <c r="AY321" s="278" t="s">
        <v>158</v>
      </c>
    </row>
    <row r="322" s="2" customFormat="1" ht="21.75" customHeight="1">
      <c r="A322" s="39"/>
      <c r="B322" s="40"/>
      <c r="C322" s="233" t="s">
        <v>254</v>
      </c>
      <c r="D322" s="233" t="s">
        <v>160</v>
      </c>
      <c r="E322" s="234" t="s">
        <v>338</v>
      </c>
      <c r="F322" s="235" t="s">
        <v>339</v>
      </c>
      <c r="G322" s="236" t="s">
        <v>253</v>
      </c>
      <c r="H322" s="237">
        <v>0.13400000000000001</v>
      </c>
      <c r="I322" s="238"/>
      <c r="J322" s="239">
        <f>ROUND(I322*H322,2)</f>
        <v>0</v>
      </c>
      <c r="K322" s="235" t="s">
        <v>164</v>
      </c>
      <c r="L322" s="45"/>
      <c r="M322" s="240" t="s">
        <v>1</v>
      </c>
      <c r="N322" s="241" t="s">
        <v>40</v>
      </c>
      <c r="O322" s="93"/>
      <c r="P322" s="242">
        <f>O322*H322</f>
        <v>0</v>
      </c>
      <c r="Q322" s="242">
        <v>1.0900000000000001</v>
      </c>
      <c r="R322" s="242">
        <f>Q322*H322</f>
        <v>0.14606000000000002</v>
      </c>
      <c r="S322" s="242">
        <v>0</v>
      </c>
      <c r="T322" s="24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4" t="s">
        <v>165</v>
      </c>
      <c r="AT322" s="244" t="s">
        <v>160</v>
      </c>
      <c r="AU322" s="244" t="s">
        <v>81</v>
      </c>
      <c r="AY322" s="18" t="s">
        <v>158</v>
      </c>
      <c r="BE322" s="245">
        <f>IF(N322="základní",J322,0)</f>
        <v>0</v>
      </c>
      <c r="BF322" s="245">
        <f>IF(N322="snížená",J322,0)</f>
        <v>0</v>
      </c>
      <c r="BG322" s="245">
        <f>IF(N322="zákl. přenesená",J322,0)</f>
        <v>0</v>
      </c>
      <c r="BH322" s="245">
        <f>IF(N322="sníž. přenesená",J322,0)</f>
        <v>0</v>
      </c>
      <c r="BI322" s="245">
        <f>IF(N322="nulová",J322,0)</f>
        <v>0</v>
      </c>
      <c r="BJ322" s="18" t="s">
        <v>165</v>
      </c>
      <c r="BK322" s="245">
        <f>ROUND(I322*H322,2)</f>
        <v>0</v>
      </c>
      <c r="BL322" s="18" t="s">
        <v>165</v>
      </c>
      <c r="BM322" s="244" t="s">
        <v>340</v>
      </c>
    </row>
    <row r="323" s="14" customFormat="1">
      <c r="A323" s="14"/>
      <c r="B323" s="257"/>
      <c r="C323" s="258"/>
      <c r="D323" s="248" t="s">
        <v>166</v>
      </c>
      <c r="E323" s="259" t="s">
        <v>1</v>
      </c>
      <c r="F323" s="260" t="s">
        <v>341</v>
      </c>
      <c r="G323" s="258"/>
      <c r="H323" s="261">
        <v>0.053999999999999999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166</v>
      </c>
      <c r="AU323" s="267" t="s">
        <v>81</v>
      </c>
      <c r="AV323" s="14" t="s">
        <v>81</v>
      </c>
      <c r="AW323" s="14" t="s">
        <v>30</v>
      </c>
      <c r="AX323" s="14" t="s">
        <v>73</v>
      </c>
      <c r="AY323" s="267" t="s">
        <v>158</v>
      </c>
    </row>
    <row r="324" s="14" customFormat="1">
      <c r="A324" s="14"/>
      <c r="B324" s="257"/>
      <c r="C324" s="258"/>
      <c r="D324" s="248" t="s">
        <v>166</v>
      </c>
      <c r="E324" s="259" t="s">
        <v>1</v>
      </c>
      <c r="F324" s="260" t="s">
        <v>342</v>
      </c>
      <c r="G324" s="258"/>
      <c r="H324" s="261">
        <v>0.080000000000000002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166</v>
      </c>
      <c r="AU324" s="267" t="s">
        <v>81</v>
      </c>
      <c r="AV324" s="14" t="s">
        <v>81</v>
      </c>
      <c r="AW324" s="14" t="s">
        <v>30</v>
      </c>
      <c r="AX324" s="14" t="s">
        <v>73</v>
      </c>
      <c r="AY324" s="267" t="s">
        <v>158</v>
      </c>
    </row>
    <row r="325" s="15" customFormat="1">
      <c r="A325" s="15"/>
      <c r="B325" s="268"/>
      <c r="C325" s="269"/>
      <c r="D325" s="248" t="s">
        <v>166</v>
      </c>
      <c r="E325" s="270" t="s">
        <v>1</v>
      </c>
      <c r="F325" s="271" t="s">
        <v>169</v>
      </c>
      <c r="G325" s="269"/>
      <c r="H325" s="272">
        <v>0.13400000000000001</v>
      </c>
      <c r="I325" s="273"/>
      <c r="J325" s="269"/>
      <c r="K325" s="269"/>
      <c r="L325" s="274"/>
      <c r="M325" s="275"/>
      <c r="N325" s="276"/>
      <c r="O325" s="276"/>
      <c r="P325" s="276"/>
      <c r="Q325" s="276"/>
      <c r="R325" s="276"/>
      <c r="S325" s="276"/>
      <c r="T325" s="27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8" t="s">
        <v>166</v>
      </c>
      <c r="AU325" s="278" t="s">
        <v>81</v>
      </c>
      <c r="AV325" s="15" t="s">
        <v>165</v>
      </c>
      <c r="AW325" s="15" t="s">
        <v>30</v>
      </c>
      <c r="AX325" s="15" t="s">
        <v>79</v>
      </c>
      <c r="AY325" s="278" t="s">
        <v>158</v>
      </c>
    </row>
    <row r="326" s="2" customFormat="1" ht="21.75" customHeight="1">
      <c r="A326" s="39"/>
      <c r="B326" s="40"/>
      <c r="C326" s="233" t="s">
        <v>343</v>
      </c>
      <c r="D326" s="233" t="s">
        <v>160</v>
      </c>
      <c r="E326" s="234" t="s">
        <v>344</v>
      </c>
      <c r="F326" s="235" t="s">
        <v>345</v>
      </c>
      <c r="G326" s="236" t="s">
        <v>198</v>
      </c>
      <c r="H326" s="237">
        <v>56</v>
      </c>
      <c r="I326" s="238"/>
      <c r="J326" s="239">
        <f>ROUND(I326*H326,2)</f>
        <v>0</v>
      </c>
      <c r="K326" s="235" t="s">
        <v>164</v>
      </c>
      <c r="L326" s="45"/>
      <c r="M326" s="240" t="s">
        <v>1</v>
      </c>
      <c r="N326" s="241" t="s">
        <v>40</v>
      </c>
      <c r="O326" s="93"/>
      <c r="P326" s="242">
        <f>O326*H326</f>
        <v>0</v>
      </c>
      <c r="Q326" s="242">
        <v>0.00079000000000000001</v>
      </c>
      <c r="R326" s="242">
        <f>Q326*H326</f>
        <v>0.044240000000000002</v>
      </c>
      <c r="S326" s="242">
        <v>1.0000000000000001E-05</v>
      </c>
      <c r="T326" s="243">
        <f>S326*H326</f>
        <v>0.00056000000000000006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4" t="s">
        <v>165</v>
      </c>
      <c r="AT326" s="244" t="s">
        <v>160</v>
      </c>
      <c r="AU326" s="244" t="s">
        <v>81</v>
      </c>
      <c r="AY326" s="18" t="s">
        <v>158</v>
      </c>
      <c r="BE326" s="245">
        <f>IF(N326="základní",J326,0)</f>
        <v>0</v>
      </c>
      <c r="BF326" s="245">
        <f>IF(N326="snížená",J326,0)</f>
        <v>0</v>
      </c>
      <c r="BG326" s="245">
        <f>IF(N326="zákl. přenesená",J326,0)</f>
        <v>0</v>
      </c>
      <c r="BH326" s="245">
        <f>IF(N326="sníž. přenesená",J326,0)</f>
        <v>0</v>
      </c>
      <c r="BI326" s="245">
        <f>IF(N326="nulová",J326,0)</f>
        <v>0</v>
      </c>
      <c r="BJ326" s="18" t="s">
        <v>165</v>
      </c>
      <c r="BK326" s="245">
        <f>ROUND(I326*H326,2)</f>
        <v>0</v>
      </c>
      <c r="BL326" s="18" t="s">
        <v>165</v>
      </c>
      <c r="BM326" s="244" t="s">
        <v>346</v>
      </c>
    </row>
    <row r="327" s="2" customFormat="1" ht="21.75" customHeight="1">
      <c r="A327" s="39"/>
      <c r="B327" s="40"/>
      <c r="C327" s="233" t="s">
        <v>259</v>
      </c>
      <c r="D327" s="233" t="s">
        <v>160</v>
      </c>
      <c r="E327" s="234" t="s">
        <v>347</v>
      </c>
      <c r="F327" s="235" t="s">
        <v>348</v>
      </c>
      <c r="G327" s="236" t="s">
        <v>176</v>
      </c>
      <c r="H327" s="237">
        <v>1.0800000000000001</v>
      </c>
      <c r="I327" s="238"/>
      <c r="J327" s="239">
        <f>ROUND(I327*H327,2)</f>
        <v>0</v>
      </c>
      <c r="K327" s="235" t="s">
        <v>164</v>
      </c>
      <c r="L327" s="45"/>
      <c r="M327" s="240" t="s">
        <v>1</v>
      </c>
      <c r="N327" s="241" t="s">
        <v>40</v>
      </c>
      <c r="O327" s="93"/>
      <c r="P327" s="242">
        <f>O327*H327</f>
        <v>0</v>
      </c>
      <c r="Q327" s="242">
        <v>2.2073100000000001</v>
      </c>
      <c r="R327" s="242">
        <f>Q327*H327</f>
        <v>2.3838948000000002</v>
      </c>
      <c r="S327" s="242">
        <v>0</v>
      </c>
      <c r="T327" s="24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4" t="s">
        <v>165</v>
      </c>
      <c r="AT327" s="244" t="s">
        <v>160</v>
      </c>
      <c r="AU327" s="244" t="s">
        <v>81</v>
      </c>
      <c r="AY327" s="18" t="s">
        <v>158</v>
      </c>
      <c r="BE327" s="245">
        <f>IF(N327="základní",J327,0)</f>
        <v>0</v>
      </c>
      <c r="BF327" s="245">
        <f>IF(N327="snížená",J327,0)</f>
        <v>0</v>
      </c>
      <c r="BG327" s="245">
        <f>IF(N327="zákl. přenesená",J327,0)</f>
        <v>0</v>
      </c>
      <c r="BH327" s="245">
        <f>IF(N327="sníž. přenesená",J327,0)</f>
        <v>0</v>
      </c>
      <c r="BI327" s="245">
        <f>IF(N327="nulová",J327,0)</f>
        <v>0</v>
      </c>
      <c r="BJ327" s="18" t="s">
        <v>165</v>
      </c>
      <c r="BK327" s="245">
        <f>ROUND(I327*H327,2)</f>
        <v>0</v>
      </c>
      <c r="BL327" s="18" t="s">
        <v>165</v>
      </c>
      <c r="BM327" s="244" t="s">
        <v>349</v>
      </c>
    </row>
    <row r="328" s="14" customFormat="1">
      <c r="A328" s="14"/>
      <c r="B328" s="257"/>
      <c r="C328" s="258"/>
      <c r="D328" s="248" t="s">
        <v>166</v>
      </c>
      <c r="E328" s="259" t="s">
        <v>1</v>
      </c>
      <c r="F328" s="260" t="s">
        <v>350</v>
      </c>
      <c r="G328" s="258"/>
      <c r="H328" s="261">
        <v>1.0800000000000001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166</v>
      </c>
      <c r="AU328" s="267" t="s">
        <v>81</v>
      </c>
      <c r="AV328" s="14" t="s">
        <v>81</v>
      </c>
      <c r="AW328" s="14" t="s">
        <v>30</v>
      </c>
      <c r="AX328" s="14" t="s">
        <v>73</v>
      </c>
      <c r="AY328" s="267" t="s">
        <v>158</v>
      </c>
    </row>
    <row r="329" s="15" customFormat="1">
      <c r="A329" s="15"/>
      <c r="B329" s="268"/>
      <c r="C329" s="269"/>
      <c r="D329" s="248" t="s">
        <v>166</v>
      </c>
      <c r="E329" s="270" t="s">
        <v>1</v>
      </c>
      <c r="F329" s="271" t="s">
        <v>169</v>
      </c>
      <c r="G329" s="269"/>
      <c r="H329" s="272">
        <v>1.0800000000000001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8" t="s">
        <v>166</v>
      </c>
      <c r="AU329" s="278" t="s">
        <v>81</v>
      </c>
      <c r="AV329" s="15" t="s">
        <v>165</v>
      </c>
      <c r="AW329" s="15" t="s">
        <v>30</v>
      </c>
      <c r="AX329" s="15" t="s">
        <v>79</v>
      </c>
      <c r="AY329" s="278" t="s">
        <v>158</v>
      </c>
    </row>
    <row r="330" s="2" customFormat="1" ht="21.75" customHeight="1">
      <c r="A330" s="39"/>
      <c r="B330" s="40"/>
      <c r="C330" s="233" t="s">
        <v>351</v>
      </c>
      <c r="D330" s="233" t="s">
        <v>160</v>
      </c>
      <c r="E330" s="234" t="s">
        <v>352</v>
      </c>
      <c r="F330" s="235" t="s">
        <v>353</v>
      </c>
      <c r="G330" s="236" t="s">
        <v>329</v>
      </c>
      <c r="H330" s="237">
        <v>34</v>
      </c>
      <c r="I330" s="238"/>
      <c r="J330" s="239">
        <f>ROUND(I330*H330,2)</f>
        <v>0</v>
      </c>
      <c r="K330" s="235" t="s">
        <v>164</v>
      </c>
      <c r="L330" s="45"/>
      <c r="M330" s="240" t="s">
        <v>1</v>
      </c>
      <c r="N330" s="241" t="s">
        <v>40</v>
      </c>
      <c r="O330" s="93"/>
      <c r="P330" s="242">
        <f>O330*H330</f>
        <v>0</v>
      </c>
      <c r="Q330" s="242">
        <v>0.17488999999999999</v>
      </c>
      <c r="R330" s="242">
        <f>Q330*H330</f>
        <v>5.9462599999999997</v>
      </c>
      <c r="S330" s="242">
        <v>0</v>
      </c>
      <c r="T330" s="24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4" t="s">
        <v>165</v>
      </c>
      <c r="AT330" s="244" t="s">
        <v>160</v>
      </c>
      <c r="AU330" s="244" t="s">
        <v>81</v>
      </c>
      <c r="AY330" s="18" t="s">
        <v>158</v>
      </c>
      <c r="BE330" s="245">
        <f>IF(N330="základní",J330,0)</f>
        <v>0</v>
      </c>
      <c r="BF330" s="245">
        <f>IF(N330="snížená",J330,0)</f>
        <v>0</v>
      </c>
      <c r="BG330" s="245">
        <f>IF(N330="zákl. přenesená",J330,0)</f>
        <v>0</v>
      </c>
      <c r="BH330" s="245">
        <f>IF(N330="sníž. přenesená",J330,0)</f>
        <v>0</v>
      </c>
      <c r="BI330" s="245">
        <f>IF(N330="nulová",J330,0)</f>
        <v>0</v>
      </c>
      <c r="BJ330" s="18" t="s">
        <v>165</v>
      </c>
      <c r="BK330" s="245">
        <f>ROUND(I330*H330,2)</f>
        <v>0</v>
      </c>
      <c r="BL330" s="18" t="s">
        <v>165</v>
      </c>
      <c r="BM330" s="244" t="s">
        <v>354</v>
      </c>
    </row>
    <row r="331" s="2" customFormat="1" ht="21.75" customHeight="1">
      <c r="A331" s="39"/>
      <c r="B331" s="40"/>
      <c r="C331" s="279" t="s">
        <v>262</v>
      </c>
      <c r="D331" s="279" t="s">
        <v>355</v>
      </c>
      <c r="E331" s="280" t="s">
        <v>356</v>
      </c>
      <c r="F331" s="281" t="s">
        <v>357</v>
      </c>
      <c r="G331" s="282" t="s">
        <v>329</v>
      </c>
      <c r="H331" s="283">
        <v>2</v>
      </c>
      <c r="I331" s="284"/>
      <c r="J331" s="285">
        <f>ROUND(I331*H331,2)</f>
        <v>0</v>
      </c>
      <c r="K331" s="281" t="s">
        <v>164</v>
      </c>
      <c r="L331" s="286"/>
      <c r="M331" s="287" t="s">
        <v>1</v>
      </c>
      <c r="N331" s="288" t="s">
        <v>40</v>
      </c>
      <c r="O331" s="93"/>
      <c r="P331" s="242">
        <f>O331*H331</f>
        <v>0</v>
      </c>
      <c r="Q331" s="242">
        <v>0.0043</v>
      </c>
      <c r="R331" s="242">
        <f>Q331*H331</f>
        <v>0.0086</v>
      </c>
      <c r="S331" s="242">
        <v>0</v>
      </c>
      <c r="T331" s="24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4" t="s">
        <v>183</v>
      </c>
      <c r="AT331" s="244" t="s">
        <v>355</v>
      </c>
      <c r="AU331" s="244" t="s">
        <v>81</v>
      </c>
      <c r="AY331" s="18" t="s">
        <v>158</v>
      </c>
      <c r="BE331" s="245">
        <f>IF(N331="základní",J331,0)</f>
        <v>0</v>
      </c>
      <c r="BF331" s="245">
        <f>IF(N331="snížená",J331,0)</f>
        <v>0</v>
      </c>
      <c r="BG331" s="245">
        <f>IF(N331="zákl. přenesená",J331,0)</f>
        <v>0</v>
      </c>
      <c r="BH331" s="245">
        <f>IF(N331="sníž. přenesená",J331,0)</f>
        <v>0</v>
      </c>
      <c r="BI331" s="245">
        <f>IF(N331="nulová",J331,0)</f>
        <v>0</v>
      </c>
      <c r="BJ331" s="18" t="s">
        <v>165</v>
      </c>
      <c r="BK331" s="245">
        <f>ROUND(I331*H331,2)</f>
        <v>0</v>
      </c>
      <c r="BL331" s="18" t="s">
        <v>165</v>
      </c>
      <c r="BM331" s="244" t="s">
        <v>358</v>
      </c>
    </row>
    <row r="332" s="2" customFormat="1" ht="21.75" customHeight="1">
      <c r="A332" s="39"/>
      <c r="B332" s="40"/>
      <c r="C332" s="279" t="s">
        <v>359</v>
      </c>
      <c r="D332" s="279" t="s">
        <v>355</v>
      </c>
      <c r="E332" s="280" t="s">
        <v>360</v>
      </c>
      <c r="F332" s="281" t="s">
        <v>361</v>
      </c>
      <c r="G332" s="282" t="s">
        <v>329</v>
      </c>
      <c r="H332" s="283">
        <v>28</v>
      </c>
      <c r="I332" s="284"/>
      <c r="J332" s="285">
        <f>ROUND(I332*H332,2)</f>
        <v>0</v>
      </c>
      <c r="K332" s="281" t="s">
        <v>164</v>
      </c>
      <c r="L332" s="286"/>
      <c r="M332" s="287" t="s">
        <v>1</v>
      </c>
      <c r="N332" s="288" t="s">
        <v>40</v>
      </c>
      <c r="O332" s="93"/>
      <c r="P332" s="242">
        <f>O332*H332</f>
        <v>0</v>
      </c>
      <c r="Q332" s="242">
        <v>0.0035000000000000001</v>
      </c>
      <c r="R332" s="242">
        <f>Q332*H332</f>
        <v>0.098000000000000004</v>
      </c>
      <c r="S332" s="242">
        <v>0</v>
      </c>
      <c r="T332" s="24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4" t="s">
        <v>183</v>
      </c>
      <c r="AT332" s="244" t="s">
        <v>355</v>
      </c>
      <c r="AU332" s="244" t="s">
        <v>81</v>
      </c>
      <c r="AY332" s="18" t="s">
        <v>158</v>
      </c>
      <c r="BE332" s="245">
        <f>IF(N332="základní",J332,0)</f>
        <v>0</v>
      </c>
      <c r="BF332" s="245">
        <f>IF(N332="snížená",J332,0)</f>
        <v>0</v>
      </c>
      <c r="BG332" s="245">
        <f>IF(N332="zákl. přenesená",J332,0)</f>
        <v>0</v>
      </c>
      <c r="BH332" s="245">
        <f>IF(N332="sníž. přenesená",J332,0)</f>
        <v>0</v>
      </c>
      <c r="BI332" s="245">
        <f>IF(N332="nulová",J332,0)</f>
        <v>0</v>
      </c>
      <c r="BJ332" s="18" t="s">
        <v>165</v>
      </c>
      <c r="BK332" s="245">
        <f>ROUND(I332*H332,2)</f>
        <v>0</v>
      </c>
      <c r="BL332" s="18" t="s">
        <v>165</v>
      </c>
      <c r="BM332" s="244" t="s">
        <v>362</v>
      </c>
    </row>
    <row r="333" s="2" customFormat="1" ht="21.75" customHeight="1">
      <c r="A333" s="39"/>
      <c r="B333" s="40"/>
      <c r="C333" s="279" t="s">
        <v>267</v>
      </c>
      <c r="D333" s="279" t="s">
        <v>355</v>
      </c>
      <c r="E333" s="280" t="s">
        <v>363</v>
      </c>
      <c r="F333" s="281" t="s">
        <v>364</v>
      </c>
      <c r="G333" s="282" t="s">
        <v>329</v>
      </c>
      <c r="H333" s="283">
        <v>4</v>
      </c>
      <c r="I333" s="284"/>
      <c r="J333" s="285">
        <f>ROUND(I333*H333,2)</f>
        <v>0</v>
      </c>
      <c r="K333" s="281" t="s">
        <v>164</v>
      </c>
      <c r="L333" s="286"/>
      <c r="M333" s="287" t="s">
        <v>1</v>
      </c>
      <c r="N333" s="288" t="s">
        <v>40</v>
      </c>
      <c r="O333" s="93"/>
      <c r="P333" s="242">
        <f>O333*H333</f>
        <v>0</v>
      </c>
      <c r="Q333" s="242">
        <v>0.0033999999999999998</v>
      </c>
      <c r="R333" s="242">
        <f>Q333*H333</f>
        <v>0.013599999999999999</v>
      </c>
      <c r="S333" s="242">
        <v>0</v>
      </c>
      <c r="T333" s="24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4" t="s">
        <v>183</v>
      </c>
      <c r="AT333" s="244" t="s">
        <v>355</v>
      </c>
      <c r="AU333" s="244" t="s">
        <v>81</v>
      </c>
      <c r="AY333" s="18" t="s">
        <v>158</v>
      </c>
      <c r="BE333" s="245">
        <f>IF(N333="základní",J333,0)</f>
        <v>0</v>
      </c>
      <c r="BF333" s="245">
        <f>IF(N333="snížená",J333,0)</f>
        <v>0</v>
      </c>
      <c r="BG333" s="245">
        <f>IF(N333="zákl. přenesená",J333,0)</f>
        <v>0</v>
      </c>
      <c r="BH333" s="245">
        <f>IF(N333="sníž. přenesená",J333,0)</f>
        <v>0</v>
      </c>
      <c r="BI333" s="245">
        <f>IF(N333="nulová",J333,0)</f>
        <v>0</v>
      </c>
      <c r="BJ333" s="18" t="s">
        <v>165</v>
      </c>
      <c r="BK333" s="245">
        <f>ROUND(I333*H333,2)</f>
        <v>0</v>
      </c>
      <c r="BL333" s="18" t="s">
        <v>165</v>
      </c>
      <c r="BM333" s="244" t="s">
        <v>365</v>
      </c>
    </row>
    <row r="334" s="2" customFormat="1" ht="21.75" customHeight="1">
      <c r="A334" s="39"/>
      <c r="B334" s="40"/>
      <c r="C334" s="233" t="s">
        <v>366</v>
      </c>
      <c r="D334" s="233" t="s">
        <v>160</v>
      </c>
      <c r="E334" s="234" t="s">
        <v>367</v>
      </c>
      <c r="F334" s="235" t="s">
        <v>368</v>
      </c>
      <c r="G334" s="236" t="s">
        <v>163</v>
      </c>
      <c r="H334" s="237">
        <v>31.530000000000001</v>
      </c>
      <c r="I334" s="238"/>
      <c r="J334" s="239">
        <f>ROUND(I334*H334,2)</f>
        <v>0</v>
      </c>
      <c r="K334" s="235" t="s">
        <v>164</v>
      </c>
      <c r="L334" s="45"/>
      <c r="M334" s="240" t="s">
        <v>1</v>
      </c>
      <c r="N334" s="241" t="s">
        <v>40</v>
      </c>
      <c r="O334" s="93"/>
      <c r="P334" s="242">
        <f>O334*H334</f>
        <v>0</v>
      </c>
      <c r="Q334" s="242">
        <v>0.058970000000000002</v>
      </c>
      <c r="R334" s="242">
        <f>Q334*H334</f>
        <v>1.8593241</v>
      </c>
      <c r="S334" s="242">
        <v>0</v>
      </c>
      <c r="T334" s="24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4" t="s">
        <v>165</v>
      </c>
      <c r="AT334" s="244" t="s">
        <v>160</v>
      </c>
      <c r="AU334" s="244" t="s">
        <v>81</v>
      </c>
      <c r="AY334" s="18" t="s">
        <v>158</v>
      </c>
      <c r="BE334" s="245">
        <f>IF(N334="základní",J334,0)</f>
        <v>0</v>
      </c>
      <c r="BF334" s="245">
        <f>IF(N334="snížená",J334,0)</f>
        <v>0</v>
      </c>
      <c r="BG334" s="245">
        <f>IF(N334="zákl. přenesená",J334,0)</f>
        <v>0</v>
      </c>
      <c r="BH334" s="245">
        <f>IF(N334="sníž. přenesená",J334,0)</f>
        <v>0</v>
      </c>
      <c r="BI334" s="245">
        <f>IF(N334="nulová",J334,0)</f>
        <v>0</v>
      </c>
      <c r="BJ334" s="18" t="s">
        <v>165</v>
      </c>
      <c r="BK334" s="245">
        <f>ROUND(I334*H334,2)</f>
        <v>0</v>
      </c>
      <c r="BL334" s="18" t="s">
        <v>165</v>
      </c>
      <c r="BM334" s="244" t="s">
        <v>369</v>
      </c>
    </row>
    <row r="335" s="14" customFormat="1">
      <c r="A335" s="14"/>
      <c r="B335" s="257"/>
      <c r="C335" s="258"/>
      <c r="D335" s="248" t="s">
        <v>166</v>
      </c>
      <c r="E335" s="259" t="s">
        <v>1</v>
      </c>
      <c r="F335" s="260" t="s">
        <v>370</v>
      </c>
      <c r="G335" s="258"/>
      <c r="H335" s="261">
        <v>7.0549999999999997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7" t="s">
        <v>166</v>
      </c>
      <c r="AU335" s="267" t="s">
        <v>81</v>
      </c>
      <c r="AV335" s="14" t="s">
        <v>81</v>
      </c>
      <c r="AW335" s="14" t="s">
        <v>30</v>
      </c>
      <c r="AX335" s="14" t="s">
        <v>73</v>
      </c>
      <c r="AY335" s="267" t="s">
        <v>158</v>
      </c>
    </row>
    <row r="336" s="14" customFormat="1">
      <c r="A336" s="14"/>
      <c r="B336" s="257"/>
      <c r="C336" s="258"/>
      <c r="D336" s="248" t="s">
        <v>166</v>
      </c>
      <c r="E336" s="259" t="s">
        <v>1</v>
      </c>
      <c r="F336" s="260" t="s">
        <v>371</v>
      </c>
      <c r="G336" s="258"/>
      <c r="H336" s="261">
        <v>2.8999999999999999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166</v>
      </c>
      <c r="AU336" s="267" t="s">
        <v>81</v>
      </c>
      <c r="AV336" s="14" t="s">
        <v>81</v>
      </c>
      <c r="AW336" s="14" t="s">
        <v>30</v>
      </c>
      <c r="AX336" s="14" t="s">
        <v>73</v>
      </c>
      <c r="AY336" s="267" t="s">
        <v>158</v>
      </c>
    </row>
    <row r="337" s="14" customFormat="1">
      <c r="A337" s="14"/>
      <c r="B337" s="257"/>
      <c r="C337" s="258"/>
      <c r="D337" s="248" t="s">
        <v>166</v>
      </c>
      <c r="E337" s="259" t="s">
        <v>1</v>
      </c>
      <c r="F337" s="260" t="s">
        <v>372</v>
      </c>
      <c r="G337" s="258"/>
      <c r="H337" s="261">
        <v>6.4749999999999996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166</v>
      </c>
      <c r="AU337" s="267" t="s">
        <v>81</v>
      </c>
      <c r="AV337" s="14" t="s">
        <v>81</v>
      </c>
      <c r="AW337" s="14" t="s">
        <v>30</v>
      </c>
      <c r="AX337" s="14" t="s">
        <v>73</v>
      </c>
      <c r="AY337" s="267" t="s">
        <v>158</v>
      </c>
    </row>
    <row r="338" s="14" customFormat="1">
      <c r="A338" s="14"/>
      <c r="B338" s="257"/>
      <c r="C338" s="258"/>
      <c r="D338" s="248" t="s">
        <v>166</v>
      </c>
      <c r="E338" s="259" t="s">
        <v>1</v>
      </c>
      <c r="F338" s="260" t="s">
        <v>373</v>
      </c>
      <c r="G338" s="258"/>
      <c r="H338" s="261">
        <v>8.9499999999999993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166</v>
      </c>
      <c r="AU338" s="267" t="s">
        <v>81</v>
      </c>
      <c r="AV338" s="14" t="s">
        <v>81</v>
      </c>
      <c r="AW338" s="14" t="s">
        <v>30</v>
      </c>
      <c r="AX338" s="14" t="s">
        <v>73</v>
      </c>
      <c r="AY338" s="267" t="s">
        <v>158</v>
      </c>
    </row>
    <row r="339" s="13" customFormat="1">
      <c r="A339" s="13"/>
      <c r="B339" s="246"/>
      <c r="C339" s="247"/>
      <c r="D339" s="248" t="s">
        <v>166</v>
      </c>
      <c r="E339" s="249" t="s">
        <v>1</v>
      </c>
      <c r="F339" s="250" t="s">
        <v>374</v>
      </c>
      <c r="G339" s="247"/>
      <c r="H339" s="249" t="s">
        <v>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166</v>
      </c>
      <c r="AU339" s="256" t="s">
        <v>81</v>
      </c>
      <c r="AV339" s="13" t="s">
        <v>79</v>
      </c>
      <c r="AW339" s="13" t="s">
        <v>30</v>
      </c>
      <c r="AX339" s="13" t="s">
        <v>73</v>
      </c>
      <c r="AY339" s="256" t="s">
        <v>158</v>
      </c>
    </row>
    <row r="340" s="14" customFormat="1">
      <c r="A340" s="14"/>
      <c r="B340" s="257"/>
      <c r="C340" s="258"/>
      <c r="D340" s="248" t="s">
        <v>166</v>
      </c>
      <c r="E340" s="259" t="s">
        <v>1</v>
      </c>
      <c r="F340" s="260" t="s">
        <v>375</v>
      </c>
      <c r="G340" s="258"/>
      <c r="H340" s="261">
        <v>6.1500000000000004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166</v>
      </c>
      <c r="AU340" s="267" t="s">
        <v>81</v>
      </c>
      <c r="AV340" s="14" t="s">
        <v>81</v>
      </c>
      <c r="AW340" s="14" t="s">
        <v>30</v>
      </c>
      <c r="AX340" s="14" t="s">
        <v>73</v>
      </c>
      <c r="AY340" s="267" t="s">
        <v>158</v>
      </c>
    </row>
    <row r="341" s="15" customFormat="1">
      <c r="A341" s="15"/>
      <c r="B341" s="268"/>
      <c r="C341" s="269"/>
      <c r="D341" s="248" t="s">
        <v>166</v>
      </c>
      <c r="E341" s="270" t="s">
        <v>1</v>
      </c>
      <c r="F341" s="271" t="s">
        <v>169</v>
      </c>
      <c r="G341" s="269"/>
      <c r="H341" s="272">
        <v>31.530000000000001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8" t="s">
        <v>166</v>
      </c>
      <c r="AU341" s="278" t="s">
        <v>81</v>
      </c>
      <c r="AV341" s="15" t="s">
        <v>165</v>
      </c>
      <c r="AW341" s="15" t="s">
        <v>30</v>
      </c>
      <c r="AX341" s="15" t="s">
        <v>79</v>
      </c>
      <c r="AY341" s="278" t="s">
        <v>158</v>
      </c>
    </row>
    <row r="342" s="2" customFormat="1" ht="21.75" customHeight="1">
      <c r="A342" s="39"/>
      <c r="B342" s="40"/>
      <c r="C342" s="233" t="s">
        <v>271</v>
      </c>
      <c r="D342" s="233" t="s">
        <v>160</v>
      </c>
      <c r="E342" s="234" t="s">
        <v>376</v>
      </c>
      <c r="F342" s="235" t="s">
        <v>377</v>
      </c>
      <c r="G342" s="236" t="s">
        <v>198</v>
      </c>
      <c r="H342" s="237">
        <v>28.5</v>
      </c>
      <c r="I342" s="238"/>
      <c r="J342" s="239">
        <f>ROUND(I342*H342,2)</f>
        <v>0</v>
      </c>
      <c r="K342" s="235" t="s">
        <v>164</v>
      </c>
      <c r="L342" s="45"/>
      <c r="M342" s="240" t="s">
        <v>1</v>
      </c>
      <c r="N342" s="241" t="s">
        <v>40</v>
      </c>
      <c r="O342" s="93"/>
      <c r="P342" s="242">
        <f>O342*H342</f>
        <v>0</v>
      </c>
      <c r="Q342" s="242">
        <v>0.00012999999999999999</v>
      </c>
      <c r="R342" s="242">
        <f>Q342*H342</f>
        <v>0.0037049999999999995</v>
      </c>
      <c r="S342" s="242">
        <v>0</v>
      </c>
      <c r="T342" s="24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4" t="s">
        <v>165</v>
      </c>
      <c r="AT342" s="244" t="s">
        <v>160</v>
      </c>
      <c r="AU342" s="244" t="s">
        <v>81</v>
      </c>
      <c r="AY342" s="18" t="s">
        <v>158</v>
      </c>
      <c r="BE342" s="245">
        <f>IF(N342="základní",J342,0)</f>
        <v>0</v>
      </c>
      <c r="BF342" s="245">
        <f>IF(N342="snížená",J342,0)</f>
        <v>0</v>
      </c>
      <c r="BG342" s="245">
        <f>IF(N342="zákl. přenesená",J342,0)</f>
        <v>0</v>
      </c>
      <c r="BH342" s="245">
        <f>IF(N342="sníž. přenesená",J342,0)</f>
        <v>0</v>
      </c>
      <c r="BI342" s="245">
        <f>IF(N342="nulová",J342,0)</f>
        <v>0</v>
      </c>
      <c r="BJ342" s="18" t="s">
        <v>165</v>
      </c>
      <c r="BK342" s="245">
        <f>ROUND(I342*H342,2)</f>
        <v>0</v>
      </c>
      <c r="BL342" s="18" t="s">
        <v>165</v>
      </c>
      <c r="BM342" s="244" t="s">
        <v>378</v>
      </c>
    </row>
    <row r="343" s="14" customFormat="1">
      <c r="A343" s="14"/>
      <c r="B343" s="257"/>
      <c r="C343" s="258"/>
      <c r="D343" s="248" t="s">
        <v>166</v>
      </c>
      <c r="E343" s="259" t="s">
        <v>1</v>
      </c>
      <c r="F343" s="260" t="s">
        <v>379</v>
      </c>
      <c r="G343" s="258"/>
      <c r="H343" s="261">
        <v>6.75</v>
      </c>
      <c r="I343" s="262"/>
      <c r="J343" s="258"/>
      <c r="K343" s="258"/>
      <c r="L343" s="263"/>
      <c r="M343" s="264"/>
      <c r="N343" s="265"/>
      <c r="O343" s="265"/>
      <c r="P343" s="265"/>
      <c r="Q343" s="265"/>
      <c r="R343" s="265"/>
      <c r="S343" s="265"/>
      <c r="T343" s="26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7" t="s">
        <v>166</v>
      </c>
      <c r="AU343" s="267" t="s">
        <v>81</v>
      </c>
      <c r="AV343" s="14" t="s">
        <v>81</v>
      </c>
      <c r="AW343" s="14" t="s">
        <v>30</v>
      </c>
      <c r="AX343" s="14" t="s">
        <v>73</v>
      </c>
      <c r="AY343" s="267" t="s">
        <v>158</v>
      </c>
    </row>
    <row r="344" s="14" customFormat="1">
      <c r="A344" s="14"/>
      <c r="B344" s="257"/>
      <c r="C344" s="258"/>
      <c r="D344" s="248" t="s">
        <v>166</v>
      </c>
      <c r="E344" s="259" t="s">
        <v>1</v>
      </c>
      <c r="F344" s="260" t="s">
        <v>380</v>
      </c>
      <c r="G344" s="258"/>
      <c r="H344" s="261">
        <v>6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7" t="s">
        <v>166</v>
      </c>
      <c r="AU344" s="267" t="s">
        <v>81</v>
      </c>
      <c r="AV344" s="14" t="s">
        <v>81</v>
      </c>
      <c r="AW344" s="14" t="s">
        <v>30</v>
      </c>
      <c r="AX344" s="14" t="s">
        <v>73</v>
      </c>
      <c r="AY344" s="267" t="s">
        <v>158</v>
      </c>
    </row>
    <row r="345" s="14" customFormat="1">
      <c r="A345" s="14"/>
      <c r="B345" s="257"/>
      <c r="C345" s="258"/>
      <c r="D345" s="248" t="s">
        <v>166</v>
      </c>
      <c r="E345" s="259" t="s">
        <v>1</v>
      </c>
      <c r="F345" s="260" t="s">
        <v>381</v>
      </c>
      <c r="G345" s="258"/>
      <c r="H345" s="261">
        <v>9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166</v>
      </c>
      <c r="AU345" s="267" t="s">
        <v>81</v>
      </c>
      <c r="AV345" s="14" t="s">
        <v>81</v>
      </c>
      <c r="AW345" s="14" t="s">
        <v>30</v>
      </c>
      <c r="AX345" s="14" t="s">
        <v>73</v>
      </c>
      <c r="AY345" s="267" t="s">
        <v>158</v>
      </c>
    </row>
    <row r="346" s="14" customFormat="1">
      <c r="A346" s="14"/>
      <c r="B346" s="257"/>
      <c r="C346" s="258"/>
      <c r="D346" s="248" t="s">
        <v>166</v>
      </c>
      <c r="E346" s="259" t="s">
        <v>1</v>
      </c>
      <c r="F346" s="260" t="s">
        <v>379</v>
      </c>
      <c r="G346" s="258"/>
      <c r="H346" s="261">
        <v>6.75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166</v>
      </c>
      <c r="AU346" s="267" t="s">
        <v>81</v>
      </c>
      <c r="AV346" s="14" t="s">
        <v>81</v>
      </c>
      <c r="AW346" s="14" t="s">
        <v>30</v>
      </c>
      <c r="AX346" s="14" t="s">
        <v>73</v>
      </c>
      <c r="AY346" s="267" t="s">
        <v>158</v>
      </c>
    </row>
    <row r="347" s="15" customFormat="1">
      <c r="A347" s="15"/>
      <c r="B347" s="268"/>
      <c r="C347" s="269"/>
      <c r="D347" s="248" t="s">
        <v>166</v>
      </c>
      <c r="E347" s="270" t="s">
        <v>1</v>
      </c>
      <c r="F347" s="271" t="s">
        <v>169</v>
      </c>
      <c r="G347" s="269"/>
      <c r="H347" s="272">
        <v>28.5</v>
      </c>
      <c r="I347" s="273"/>
      <c r="J347" s="269"/>
      <c r="K347" s="269"/>
      <c r="L347" s="274"/>
      <c r="M347" s="275"/>
      <c r="N347" s="276"/>
      <c r="O347" s="276"/>
      <c r="P347" s="276"/>
      <c r="Q347" s="276"/>
      <c r="R347" s="276"/>
      <c r="S347" s="276"/>
      <c r="T347" s="27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8" t="s">
        <v>166</v>
      </c>
      <c r="AU347" s="278" t="s">
        <v>81</v>
      </c>
      <c r="AV347" s="15" t="s">
        <v>165</v>
      </c>
      <c r="AW347" s="15" t="s">
        <v>30</v>
      </c>
      <c r="AX347" s="15" t="s">
        <v>79</v>
      </c>
      <c r="AY347" s="278" t="s">
        <v>158</v>
      </c>
    </row>
    <row r="348" s="2" customFormat="1" ht="21.75" customHeight="1">
      <c r="A348" s="39"/>
      <c r="B348" s="40"/>
      <c r="C348" s="233" t="s">
        <v>382</v>
      </c>
      <c r="D348" s="233" t="s">
        <v>160</v>
      </c>
      <c r="E348" s="234" t="s">
        <v>383</v>
      </c>
      <c r="F348" s="235" t="s">
        <v>384</v>
      </c>
      <c r="G348" s="236" t="s">
        <v>163</v>
      </c>
      <c r="H348" s="237">
        <v>1.264</v>
      </c>
      <c r="I348" s="238"/>
      <c r="J348" s="239">
        <f>ROUND(I348*H348,2)</f>
        <v>0</v>
      </c>
      <c r="K348" s="235" t="s">
        <v>164</v>
      </c>
      <c r="L348" s="45"/>
      <c r="M348" s="240" t="s">
        <v>1</v>
      </c>
      <c r="N348" s="241" t="s">
        <v>40</v>
      </c>
      <c r="O348" s="93"/>
      <c r="P348" s="242">
        <f>O348*H348</f>
        <v>0</v>
      </c>
      <c r="Q348" s="242">
        <v>0.17818000000000001</v>
      </c>
      <c r="R348" s="242">
        <f>Q348*H348</f>
        <v>0.22521952000000001</v>
      </c>
      <c r="S348" s="242">
        <v>0</v>
      </c>
      <c r="T348" s="24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4" t="s">
        <v>165</v>
      </c>
      <c r="AT348" s="244" t="s">
        <v>160</v>
      </c>
      <c r="AU348" s="244" t="s">
        <v>81</v>
      </c>
      <c r="AY348" s="18" t="s">
        <v>158</v>
      </c>
      <c r="BE348" s="245">
        <f>IF(N348="základní",J348,0)</f>
        <v>0</v>
      </c>
      <c r="BF348" s="245">
        <f>IF(N348="snížená",J348,0)</f>
        <v>0</v>
      </c>
      <c r="BG348" s="245">
        <f>IF(N348="zákl. přenesená",J348,0)</f>
        <v>0</v>
      </c>
      <c r="BH348" s="245">
        <f>IF(N348="sníž. přenesená",J348,0)</f>
        <v>0</v>
      </c>
      <c r="BI348" s="245">
        <f>IF(N348="nulová",J348,0)</f>
        <v>0</v>
      </c>
      <c r="BJ348" s="18" t="s">
        <v>165</v>
      </c>
      <c r="BK348" s="245">
        <f>ROUND(I348*H348,2)</f>
        <v>0</v>
      </c>
      <c r="BL348" s="18" t="s">
        <v>165</v>
      </c>
      <c r="BM348" s="244" t="s">
        <v>385</v>
      </c>
    </row>
    <row r="349" s="14" customFormat="1">
      <c r="A349" s="14"/>
      <c r="B349" s="257"/>
      <c r="C349" s="258"/>
      <c r="D349" s="248" t="s">
        <v>166</v>
      </c>
      <c r="E349" s="259" t="s">
        <v>1</v>
      </c>
      <c r="F349" s="260" t="s">
        <v>386</v>
      </c>
      <c r="G349" s="258"/>
      <c r="H349" s="261">
        <v>0.47999999999999998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166</v>
      </c>
      <c r="AU349" s="267" t="s">
        <v>81</v>
      </c>
      <c r="AV349" s="14" t="s">
        <v>81</v>
      </c>
      <c r="AW349" s="14" t="s">
        <v>30</v>
      </c>
      <c r="AX349" s="14" t="s">
        <v>73</v>
      </c>
      <c r="AY349" s="267" t="s">
        <v>158</v>
      </c>
    </row>
    <row r="350" s="14" customFormat="1">
      <c r="A350" s="14"/>
      <c r="B350" s="257"/>
      <c r="C350" s="258"/>
      <c r="D350" s="248" t="s">
        <v>166</v>
      </c>
      <c r="E350" s="259" t="s">
        <v>1</v>
      </c>
      <c r="F350" s="260" t="s">
        <v>387</v>
      </c>
      <c r="G350" s="258"/>
      <c r="H350" s="261">
        <v>0.78400000000000003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7" t="s">
        <v>166</v>
      </c>
      <c r="AU350" s="267" t="s">
        <v>81</v>
      </c>
      <c r="AV350" s="14" t="s">
        <v>81</v>
      </c>
      <c r="AW350" s="14" t="s">
        <v>30</v>
      </c>
      <c r="AX350" s="14" t="s">
        <v>73</v>
      </c>
      <c r="AY350" s="267" t="s">
        <v>158</v>
      </c>
    </row>
    <row r="351" s="15" customFormat="1">
      <c r="A351" s="15"/>
      <c r="B351" s="268"/>
      <c r="C351" s="269"/>
      <c r="D351" s="248" t="s">
        <v>166</v>
      </c>
      <c r="E351" s="270" t="s">
        <v>1</v>
      </c>
      <c r="F351" s="271" t="s">
        <v>169</v>
      </c>
      <c r="G351" s="269"/>
      <c r="H351" s="272">
        <v>1.264</v>
      </c>
      <c r="I351" s="273"/>
      <c r="J351" s="269"/>
      <c r="K351" s="269"/>
      <c r="L351" s="274"/>
      <c r="M351" s="275"/>
      <c r="N351" s="276"/>
      <c r="O351" s="276"/>
      <c r="P351" s="276"/>
      <c r="Q351" s="276"/>
      <c r="R351" s="276"/>
      <c r="S351" s="276"/>
      <c r="T351" s="27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8" t="s">
        <v>166</v>
      </c>
      <c r="AU351" s="278" t="s">
        <v>81</v>
      </c>
      <c r="AV351" s="15" t="s">
        <v>165</v>
      </c>
      <c r="AW351" s="15" t="s">
        <v>30</v>
      </c>
      <c r="AX351" s="15" t="s">
        <v>79</v>
      </c>
      <c r="AY351" s="278" t="s">
        <v>158</v>
      </c>
    </row>
    <row r="352" s="2" customFormat="1" ht="16.5" customHeight="1">
      <c r="A352" s="39"/>
      <c r="B352" s="40"/>
      <c r="C352" s="233" t="s">
        <v>276</v>
      </c>
      <c r="D352" s="233" t="s">
        <v>160</v>
      </c>
      <c r="E352" s="234" t="s">
        <v>388</v>
      </c>
      <c r="F352" s="235" t="s">
        <v>389</v>
      </c>
      <c r="G352" s="236" t="s">
        <v>163</v>
      </c>
      <c r="H352" s="237">
        <v>7.0149999999999997</v>
      </c>
      <c r="I352" s="238"/>
      <c r="J352" s="239">
        <f>ROUND(I352*H352,2)</f>
        <v>0</v>
      </c>
      <c r="K352" s="235" t="s">
        <v>164</v>
      </c>
      <c r="L352" s="45"/>
      <c r="M352" s="240" t="s">
        <v>1</v>
      </c>
      <c r="N352" s="241" t="s">
        <v>40</v>
      </c>
      <c r="O352" s="93"/>
      <c r="P352" s="242">
        <f>O352*H352</f>
        <v>0</v>
      </c>
      <c r="Q352" s="242">
        <v>0.061769999999999999</v>
      </c>
      <c r="R352" s="242">
        <f>Q352*H352</f>
        <v>0.43331654999999997</v>
      </c>
      <c r="S352" s="242">
        <v>0</v>
      </c>
      <c r="T352" s="24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4" t="s">
        <v>165</v>
      </c>
      <c r="AT352" s="244" t="s">
        <v>160</v>
      </c>
      <c r="AU352" s="244" t="s">
        <v>81</v>
      </c>
      <c r="AY352" s="18" t="s">
        <v>158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18" t="s">
        <v>165</v>
      </c>
      <c r="BK352" s="245">
        <f>ROUND(I352*H352,2)</f>
        <v>0</v>
      </c>
      <c r="BL352" s="18" t="s">
        <v>165</v>
      </c>
      <c r="BM352" s="244" t="s">
        <v>390</v>
      </c>
    </row>
    <row r="353" s="13" customFormat="1">
      <c r="A353" s="13"/>
      <c r="B353" s="246"/>
      <c r="C353" s="247"/>
      <c r="D353" s="248" t="s">
        <v>166</v>
      </c>
      <c r="E353" s="249" t="s">
        <v>1</v>
      </c>
      <c r="F353" s="250" t="s">
        <v>303</v>
      </c>
      <c r="G353" s="247"/>
      <c r="H353" s="249" t="s">
        <v>1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6" t="s">
        <v>166</v>
      </c>
      <c r="AU353" s="256" t="s">
        <v>81</v>
      </c>
      <c r="AV353" s="13" t="s">
        <v>79</v>
      </c>
      <c r="AW353" s="13" t="s">
        <v>30</v>
      </c>
      <c r="AX353" s="13" t="s">
        <v>73</v>
      </c>
      <c r="AY353" s="256" t="s">
        <v>158</v>
      </c>
    </row>
    <row r="354" s="14" customFormat="1">
      <c r="A354" s="14"/>
      <c r="B354" s="257"/>
      <c r="C354" s="258"/>
      <c r="D354" s="248" t="s">
        <v>166</v>
      </c>
      <c r="E354" s="259" t="s">
        <v>1</v>
      </c>
      <c r="F354" s="260" t="s">
        <v>391</v>
      </c>
      <c r="G354" s="258"/>
      <c r="H354" s="261">
        <v>2.5600000000000001</v>
      </c>
      <c r="I354" s="262"/>
      <c r="J354" s="258"/>
      <c r="K354" s="258"/>
      <c r="L354" s="263"/>
      <c r="M354" s="264"/>
      <c r="N354" s="265"/>
      <c r="O354" s="265"/>
      <c r="P354" s="265"/>
      <c r="Q354" s="265"/>
      <c r="R354" s="265"/>
      <c r="S354" s="265"/>
      <c r="T354" s="26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7" t="s">
        <v>166</v>
      </c>
      <c r="AU354" s="267" t="s">
        <v>81</v>
      </c>
      <c r="AV354" s="14" t="s">
        <v>81</v>
      </c>
      <c r="AW354" s="14" t="s">
        <v>30</v>
      </c>
      <c r="AX354" s="14" t="s">
        <v>73</v>
      </c>
      <c r="AY354" s="267" t="s">
        <v>158</v>
      </c>
    </row>
    <row r="355" s="13" customFormat="1">
      <c r="A355" s="13"/>
      <c r="B355" s="246"/>
      <c r="C355" s="247"/>
      <c r="D355" s="248" t="s">
        <v>166</v>
      </c>
      <c r="E355" s="249" t="s">
        <v>1</v>
      </c>
      <c r="F355" s="250" t="s">
        <v>392</v>
      </c>
      <c r="G355" s="247"/>
      <c r="H355" s="249" t="s">
        <v>1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6" t="s">
        <v>166</v>
      </c>
      <c r="AU355" s="256" t="s">
        <v>81</v>
      </c>
      <c r="AV355" s="13" t="s">
        <v>79</v>
      </c>
      <c r="AW355" s="13" t="s">
        <v>30</v>
      </c>
      <c r="AX355" s="13" t="s">
        <v>73</v>
      </c>
      <c r="AY355" s="256" t="s">
        <v>158</v>
      </c>
    </row>
    <row r="356" s="14" customFormat="1">
      <c r="A356" s="14"/>
      <c r="B356" s="257"/>
      <c r="C356" s="258"/>
      <c r="D356" s="248" t="s">
        <v>166</v>
      </c>
      <c r="E356" s="259" t="s">
        <v>1</v>
      </c>
      <c r="F356" s="260" t="s">
        <v>393</v>
      </c>
      <c r="G356" s="258"/>
      <c r="H356" s="261">
        <v>4.4550000000000001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166</v>
      </c>
      <c r="AU356" s="267" t="s">
        <v>81</v>
      </c>
      <c r="AV356" s="14" t="s">
        <v>81</v>
      </c>
      <c r="AW356" s="14" t="s">
        <v>30</v>
      </c>
      <c r="AX356" s="14" t="s">
        <v>73</v>
      </c>
      <c r="AY356" s="267" t="s">
        <v>158</v>
      </c>
    </row>
    <row r="357" s="15" customFormat="1">
      <c r="A357" s="15"/>
      <c r="B357" s="268"/>
      <c r="C357" s="269"/>
      <c r="D357" s="248" t="s">
        <v>166</v>
      </c>
      <c r="E357" s="270" t="s">
        <v>1</v>
      </c>
      <c r="F357" s="271" t="s">
        <v>169</v>
      </c>
      <c r="G357" s="269"/>
      <c r="H357" s="272">
        <v>7.0150000000000006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8" t="s">
        <v>166</v>
      </c>
      <c r="AU357" s="278" t="s">
        <v>81</v>
      </c>
      <c r="AV357" s="15" t="s">
        <v>165</v>
      </c>
      <c r="AW357" s="15" t="s">
        <v>30</v>
      </c>
      <c r="AX357" s="15" t="s">
        <v>79</v>
      </c>
      <c r="AY357" s="278" t="s">
        <v>158</v>
      </c>
    </row>
    <row r="358" s="2" customFormat="1" ht="21.75" customHeight="1">
      <c r="A358" s="39"/>
      <c r="B358" s="40"/>
      <c r="C358" s="233" t="s">
        <v>394</v>
      </c>
      <c r="D358" s="233" t="s">
        <v>160</v>
      </c>
      <c r="E358" s="234" t="s">
        <v>395</v>
      </c>
      <c r="F358" s="235" t="s">
        <v>396</v>
      </c>
      <c r="G358" s="236" t="s">
        <v>329</v>
      </c>
      <c r="H358" s="237">
        <v>2</v>
      </c>
      <c r="I358" s="238"/>
      <c r="J358" s="239">
        <f>ROUND(I358*H358,2)</f>
        <v>0</v>
      </c>
      <c r="K358" s="235" t="s">
        <v>164</v>
      </c>
      <c r="L358" s="45"/>
      <c r="M358" s="240" t="s">
        <v>1</v>
      </c>
      <c r="N358" s="241" t="s">
        <v>40</v>
      </c>
      <c r="O358" s="93"/>
      <c r="P358" s="242">
        <f>O358*H358</f>
        <v>0</v>
      </c>
      <c r="Q358" s="242">
        <v>0</v>
      </c>
      <c r="R358" s="242">
        <f>Q358*H358</f>
        <v>0</v>
      </c>
      <c r="S358" s="242">
        <v>0</v>
      </c>
      <c r="T358" s="24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4" t="s">
        <v>165</v>
      </c>
      <c r="AT358" s="244" t="s">
        <v>160</v>
      </c>
      <c r="AU358" s="244" t="s">
        <v>81</v>
      </c>
      <c r="AY358" s="18" t="s">
        <v>158</v>
      </c>
      <c r="BE358" s="245">
        <f>IF(N358="základní",J358,0)</f>
        <v>0</v>
      </c>
      <c r="BF358" s="245">
        <f>IF(N358="snížená",J358,0)</f>
        <v>0</v>
      </c>
      <c r="BG358" s="245">
        <f>IF(N358="zákl. přenesená",J358,0)</f>
        <v>0</v>
      </c>
      <c r="BH358" s="245">
        <f>IF(N358="sníž. přenesená",J358,0)</f>
        <v>0</v>
      </c>
      <c r="BI358" s="245">
        <f>IF(N358="nulová",J358,0)</f>
        <v>0</v>
      </c>
      <c r="BJ358" s="18" t="s">
        <v>165</v>
      </c>
      <c r="BK358" s="245">
        <f>ROUND(I358*H358,2)</f>
        <v>0</v>
      </c>
      <c r="BL358" s="18" t="s">
        <v>165</v>
      </c>
      <c r="BM358" s="244" t="s">
        <v>397</v>
      </c>
    </row>
    <row r="359" s="2" customFormat="1" ht="21.75" customHeight="1">
      <c r="A359" s="39"/>
      <c r="B359" s="40"/>
      <c r="C359" s="279" t="s">
        <v>284</v>
      </c>
      <c r="D359" s="279" t="s">
        <v>355</v>
      </c>
      <c r="E359" s="280" t="s">
        <v>398</v>
      </c>
      <c r="F359" s="281" t="s">
        <v>399</v>
      </c>
      <c r="G359" s="282" t="s">
        <v>329</v>
      </c>
      <c r="H359" s="283">
        <v>2</v>
      </c>
      <c r="I359" s="284"/>
      <c r="J359" s="285">
        <f>ROUND(I359*H359,2)</f>
        <v>0</v>
      </c>
      <c r="K359" s="281" t="s">
        <v>164</v>
      </c>
      <c r="L359" s="286"/>
      <c r="M359" s="287" t="s">
        <v>1</v>
      </c>
      <c r="N359" s="288" t="s">
        <v>40</v>
      </c>
      <c r="O359" s="93"/>
      <c r="P359" s="242">
        <f>O359*H359</f>
        <v>0</v>
      </c>
      <c r="Q359" s="242">
        <v>0</v>
      </c>
      <c r="R359" s="242">
        <f>Q359*H359</f>
        <v>0</v>
      </c>
      <c r="S359" s="242">
        <v>0</v>
      </c>
      <c r="T359" s="24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4" t="s">
        <v>183</v>
      </c>
      <c r="AT359" s="244" t="s">
        <v>355</v>
      </c>
      <c r="AU359" s="244" t="s">
        <v>81</v>
      </c>
      <c r="AY359" s="18" t="s">
        <v>158</v>
      </c>
      <c r="BE359" s="245">
        <f>IF(N359="základní",J359,0)</f>
        <v>0</v>
      </c>
      <c r="BF359" s="245">
        <f>IF(N359="snížená",J359,0)</f>
        <v>0</v>
      </c>
      <c r="BG359" s="245">
        <f>IF(N359="zákl. přenesená",J359,0)</f>
        <v>0</v>
      </c>
      <c r="BH359" s="245">
        <f>IF(N359="sníž. přenesená",J359,0)</f>
        <v>0</v>
      </c>
      <c r="BI359" s="245">
        <f>IF(N359="nulová",J359,0)</f>
        <v>0</v>
      </c>
      <c r="BJ359" s="18" t="s">
        <v>165</v>
      </c>
      <c r="BK359" s="245">
        <f>ROUND(I359*H359,2)</f>
        <v>0</v>
      </c>
      <c r="BL359" s="18" t="s">
        <v>165</v>
      </c>
      <c r="BM359" s="244" t="s">
        <v>400</v>
      </c>
    </row>
    <row r="360" s="2" customFormat="1" ht="21.75" customHeight="1">
      <c r="A360" s="39"/>
      <c r="B360" s="40"/>
      <c r="C360" s="233" t="s">
        <v>401</v>
      </c>
      <c r="D360" s="233" t="s">
        <v>160</v>
      </c>
      <c r="E360" s="234" t="s">
        <v>402</v>
      </c>
      <c r="F360" s="235" t="s">
        <v>403</v>
      </c>
      <c r="G360" s="236" t="s">
        <v>329</v>
      </c>
      <c r="H360" s="237">
        <v>30</v>
      </c>
      <c r="I360" s="238"/>
      <c r="J360" s="239">
        <f>ROUND(I360*H360,2)</f>
        <v>0</v>
      </c>
      <c r="K360" s="235" t="s">
        <v>164</v>
      </c>
      <c r="L360" s="45"/>
      <c r="M360" s="240" t="s">
        <v>1</v>
      </c>
      <c r="N360" s="241" t="s">
        <v>40</v>
      </c>
      <c r="O360" s="93"/>
      <c r="P360" s="242">
        <f>O360*H360</f>
        <v>0</v>
      </c>
      <c r="Q360" s="242">
        <v>0.00040000000000000002</v>
      </c>
      <c r="R360" s="242">
        <f>Q360*H360</f>
        <v>0.012</v>
      </c>
      <c r="S360" s="242">
        <v>0</v>
      </c>
      <c r="T360" s="24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4" t="s">
        <v>165</v>
      </c>
      <c r="AT360" s="244" t="s">
        <v>160</v>
      </c>
      <c r="AU360" s="244" t="s">
        <v>81</v>
      </c>
      <c r="AY360" s="18" t="s">
        <v>158</v>
      </c>
      <c r="BE360" s="245">
        <f>IF(N360="základní",J360,0)</f>
        <v>0</v>
      </c>
      <c r="BF360" s="245">
        <f>IF(N360="snížená",J360,0)</f>
        <v>0</v>
      </c>
      <c r="BG360" s="245">
        <f>IF(N360="zákl. přenesená",J360,0)</f>
        <v>0</v>
      </c>
      <c r="BH360" s="245">
        <f>IF(N360="sníž. přenesená",J360,0)</f>
        <v>0</v>
      </c>
      <c r="BI360" s="245">
        <f>IF(N360="nulová",J360,0)</f>
        <v>0</v>
      </c>
      <c r="BJ360" s="18" t="s">
        <v>165</v>
      </c>
      <c r="BK360" s="245">
        <f>ROUND(I360*H360,2)</f>
        <v>0</v>
      </c>
      <c r="BL360" s="18" t="s">
        <v>165</v>
      </c>
      <c r="BM360" s="244" t="s">
        <v>404</v>
      </c>
    </row>
    <row r="361" s="2" customFormat="1" ht="16.5" customHeight="1">
      <c r="A361" s="39"/>
      <c r="B361" s="40"/>
      <c r="C361" s="279" t="s">
        <v>289</v>
      </c>
      <c r="D361" s="279" t="s">
        <v>355</v>
      </c>
      <c r="E361" s="280" t="s">
        <v>405</v>
      </c>
      <c r="F361" s="281" t="s">
        <v>406</v>
      </c>
      <c r="G361" s="282" t="s">
        <v>329</v>
      </c>
      <c r="H361" s="283">
        <v>30</v>
      </c>
      <c r="I361" s="284"/>
      <c r="J361" s="285">
        <f>ROUND(I361*H361,2)</f>
        <v>0</v>
      </c>
      <c r="K361" s="281" t="s">
        <v>164</v>
      </c>
      <c r="L361" s="286"/>
      <c r="M361" s="287" t="s">
        <v>1</v>
      </c>
      <c r="N361" s="288" t="s">
        <v>40</v>
      </c>
      <c r="O361" s="93"/>
      <c r="P361" s="242">
        <f>O361*H361</f>
        <v>0</v>
      </c>
      <c r="Q361" s="242">
        <v>0.096000000000000002</v>
      </c>
      <c r="R361" s="242">
        <f>Q361*H361</f>
        <v>2.8799999999999999</v>
      </c>
      <c r="S361" s="242">
        <v>0</v>
      </c>
      <c r="T361" s="24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4" t="s">
        <v>183</v>
      </c>
      <c r="AT361" s="244" t="s">
        <v>355</v>
      </c>
      <c r="AU361" s="244" t="s">
        <v>81</v>
      </c>
      <c r="AY361" s="18" t="s">
        <v>158</v>
      </c>
      <c r="BE361" s="245">
        <f>IF(N361="základní",J361,0)</f>
        <v>0</v>
      </c>
      <c r="BF361" s="245">
        <f>IF(N361="snížená",J361,0)</f>
        <v>0</v>
      </c>
      <c r="BG361" s="245">
        <f>IF(N361="zákl. přenesená",J361,0)</f>
        <v>0</v>
      </c>
      <c r="BH361" s="245">
        <f>IF(N361="sníž. přenesená",J361,0)</f>
        <v>0</v>
      </c>
      <c r="BI361" s="245">
        <f>IF(N361="nulová",J361,0)</f>
        <v>0</v>
      </c>
      <c r="BJ361" s="18" t="s">
        <v>165</v>
      </c>
      <c r="BK361" s="245">
        <f>ROUND(I361*H361,2)</f>
        <v>0</v>
      </c>
      <c r="BL361" s="18" t="s">
        <v>165</v>
      </c>
      <c r="BM361" s="244" t="s">
        <v>407</v>
      </c>
    </row>
    <row r="362" s="2" customFormat="1" ht="21.75" customHeight="1">
      <c r="A362" s="39"/>
      <c r="B362" s="40"/>
      <c r="C362" s="233" t="s">
        <v>408</v>
      </c>
      <c r="D362" s="233" t="s">
        <v>160</v>
      </c>
      <c r="E362" s="234" t="s">
        <v>409</v>
      </c>
      <c r="F362" s="235" t="s">
        <v>410</v>
      </c>
      <c r="G362" s="236" t="s">
        <v>198</v>
      </c>
      <c r="H362" s="237">
        <v>75</v>
      </c>
      <c r="I362" s="238"/>
      <c r="J362" s="239">
        <f>ROUND(I362*H362,2)</f>
        <v>0</v>
      </c>
      <c r="K362" s="235" t="s">
        <v>164</v>
      </c>
      <c r="L362" s="45"/>
      <c r="M362" s="240" t="s">
        <v>1</v>
      </c>
      <c r="N362" s="241" t="s">
        <v>40</v>
      </c>
      <c r="O362" s="93"/>
      <c r="P362" s="242">
        <f>O362*H362</f>
        <v>0</v>
      </c>
      <c r="Q362" s="242">
        <v>0</v>
      </c>
      <c r="R362" s="242">
        <f>Q362*H362</f>
        <v>0</v>
      </c>
      <c r="S362" s="242">
        <v>0</v>
      </c>
      <c r="T362" s="24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4" t="s">
        <v>165</v>
      </c>
      <c r="AT362" s="244" t="s">
        <v>160</v>
      </c>
      <c r="AU362" s="244" t="s">
        <v>81</v>
      </c>
      <c r="AY362" s="18" t="s">
        <v>158</v>
      </c>
      <c r="BE362" s="245">
        <f>IF(N362="základní",J362,0)</f>
        <v>0</v>
      </c>
      <c r="BF362" s="245">
        <f>IF(N362="snížená",J362,0)</f>
        <v>0</v>
      </c>
      <c r="BG362" s="245">
        <f>IF(N362="zákl. přenesená",J362,0)</f>
        <v>0</v>
      </c>
      <c r="BH362" s="245">
        <f>IF(N362="sníž. přenesená",J362,0)</f>
        <v>0</v>
      </c>
      <c r="BI362" s="245">
        <f>IF(N362="nulová",J362,0)</f>
        <v>0</v>
      </c>
      <c r="BJ362" s="18" t="s">
        <v>165</v>
      </c>
      <c r="BK362" s="245">
        <f>ROUND(I362*H362,2)</f>
        <v>0</v>
      </c>
      <c r="BL362" s="18" t="s">
        <v>165</v>
      </c>
      <c r="BM362" s="244" t="s">
        <v>411</v>
      </c>
    </row>
    <row r="363" s="2" customFormat="1" ht="16.5" customHeight="1">
      <c r="A363" s="39"/>
      <c r="B363" s="40"/>
      <c r="C363" s="279" t="s">
        <v>292</v>
      </c>
      <c r="D363" s="279" t="s">
        <v>355</v>
      </c>
      <c r="E363" s="280" t="s">
        <v>412</v>
      </c>
      <c r="F363" s="281" t="s">
        <v>413</v>
      </c>
      <c r="G363" s="282" t="s">
        <v>329</v>
      </c>
      <c r="H363" s="283">
        <v>30</v>
      </c>
      <c r="I363" s="284"/>
      <c r="J363" s="285">
        <f>ROUND(I363*H363,2)</f>
        <v>0</v>
      </c>
      <c r="K363" s="281" t="s">
        <v>164</v>
      </c>
      <c r="L363" s="286"/>
      <c r="M363" s="287" t="s">
        <v>1</v>
      </c>
      <c r="N363" s="288" t="s">
        <v>40</v>
      </c>
      <c r="O363" s="93"/>
      <c r="P363" s="242">
        <f>O363*H363</f>
        <v>0</v>
      </c>
      <c r="Q363" s="242">
        <v>1.0000000000000001E-05</v>
      </c>
      <c r="R363" s="242">
        <f>Q363*H363</f>
        <v>0.00030000000000000003</v>
      </c>
      <c r="S363" s="242">
        <v>0</v>
      </c>
      <c r="T363" s="24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4" t="s">
        <v>183</v>
      </c>
      <c r="AT363" s="244" t="s">
        <v>355</v>
      </c>
      <c r="AU363" s="244" t="s">
        <v>81</v>
      </c>
      <c r="AY363" s="18" t="s">
        <v>158</v>
      </c>
      <c r="BE363" s="245">
        <f>IF(N363="základní",J363,0)</f>
        <v>0</v>
      </c>
      <c r="BF363" s="245">
        <f>IF(N363="snížená",J363,0)</f>
        <v>0</v>
      </c>
      <c r="BG363" s="245">
        <f>IF(N363="zákl. přenesená",J363,0)</f>
        <v>0</v>
      </c>
      <c r="BH363" s="245">
        <f>IF(N363="sníž. přenesená",J363,0)</f>
        <v>0</v>
      </c>
      <c r="BI363" s="245">
        <f>IF(N363="nulová",J363,0)</f>
        <v>0</v>
      </c>
      <c r="BJ363" s="18" t="s">
        <v>165</v>
      </c>
      <c r="BK363" s="245">
        <f>ROUND(I363*H363,2)</f>
        <v>0</v>
      </c>
      <c r="BL363" s="18" t="s">
        <v>165</v>
      </c>
      <c r="BM363" s="244" t="s">
        <v>414</v>
      </c>
    </row>
    <row r="364" s="2" customFormat="1" ht="16.5" customHeight="1">
      <c r="A364" s="39"/>
      <c r="B364" s="40"/>
      <c r="C364" s="279" t="s">
        <v>415</v>
      </c>
      <c r="D364" s="279" t="s">
        <v>355</v>
      </c>
      <c r="E364" s="280" t="s">
        <v>416</v>
      </c>
      <c r="F364" s="281" t="s">
        <v>417</v>
      </c>
      <c r="G364" s="282" t="s">
        <v>198</v>
      </c>
      <c r="H364" s="283">
        <v>157.5</v>
      </c>
      <c r="I364" s="284"/>
      <c r="J364" s="285">
        <f>ROUND(I364*H364,2)</f>
        <v>0</v>
      </c>
      <c r="K364" s="281" t="s">
        <v>164</v>
      </c>
      <c r="L364" s="286"/>
      <c r="M364" s="287" t="s">
        <v>1</v>
      </c>
      <c r="N364" s="288" t="s">
        <v>40</v>
      </c>
      <c r="O364" s="93"/>
      <c r="P364" s="242">
        <f>O364*H364</f>
        <v>0</v>
      </c>
      <c r="Q364" s="242">
        <v>4.0000000000000003E-05</v>
      </c>
      <c r="R364" s="242">
        <f>Q364*H364</f>
        <v>0.0063000000000000009</v>
      </c>
      <c r="S364" s="242">
        <v>0</v>
      </c>
      <c r="T364" s="24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4" t="s">
        <v>183</v>
      </c>
      <c r="AT364" s="244" t="s">
        <v>355</v>
      </c>
      <c r="AU364" s="244" t="s">
        <v>81</v>
      </c>
      <c r="AY364" s="18" t="s">
        <v>158</v>
      </c>
      <c r="BE364" s="245">
        <f>IF(N364="základní",J364,0)</f>
        <v>0</v>
      </c>
      <c r="BF364" s="245">
        <f>IF(N364="snížená",J364,0)</f>
        <v>0</v>
      </c>
      <c r="BG364" s="245">
        <f>IF(N364="zákl. přenesená",J364,0)</f>
        <v>0</v>
      </c>
      <c r="BH364" s="245">
        <f>IF(N364="sníž. přenesená",J364,0)</f>
        <v>0</v>
      </c>
      <c r="BI364" s="245">
        <f>IF(N364="nulová",J364,0)</f>
        <v>0</v>
      </c>
      <c r="BJ364" s="18" t="s">
        <v>165</v>
      </c>
      <c r="BK364" s="245">
        <f>ROUND(I364*H364,2)</f>
        <v>0</v>
      </c>
      <c r="BL364" s="18" t="s">
        <v>165</v>
      </c>
      <c r="BM364" s="244" t="s">
        <v>418</v>
      </c>
    </row>
    <row r="365" s="14" customFormat="1">
      <c r="A365" s="14"/>
      <c r="B365" s="257"/>
      <c r="C365" s="258"/>
      <c r="D365" s="248" t="s">
        <v>166</v>
      </c>
      <c r="E365" s="259" t="s">
        <v>1</v>
      </c>
      <c r="F365" s="260" t="s">
        <v>419</v>
      </c>
      <c r="G365" s="258"/>
      <c r="H365" s="261">
        <v>157.5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166</v>
      </c>
      <c r="AU365" s="267" t="s">
        <v>81</v>
      </c>
      <c r="AV365" s="14" t="s">
        <v>81</v>
      </c>
      <c r="AW365" s="14" t="s">
        <v>30</v>
      </c>
      <c r="AX365" s="14" t="s">
        <v>73</v>
      </c>
      <c r="AY365" s="267" t="s">
        <v>158</v>
      </c>
    </row>
    <row r="366" s="15" customFormat="1">
      <c r="A366" s="15"/>
      <c r="B366" s="268"/>
      <c r="C366" s="269"/>
      <c r="D366" s="248" t="s">
        <v>166</v>
      </c>
      <c r="E366" s="270" t="s">
        <v>1</v>
      </c>
      <c r="F366" s="271" t="s">
        <v>169</v>
      </c>
      <c r="G366" s="269"/>
      <c r="H366" s="272">
        <v>157.5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8" t="s">
        <v>166</v>
      </c>
      <c r="AU366" s="278" t="s">
        <v>81</v>
      </c>
      <c r="AV366" s="15" t="s">
        <v>165</v>
      </c>
      <c r="AW366" s="15" t="s">
        <v>30</v>
      </c>
      <c r="AX366" s="15" t="s">
        <v>79</v>
      </c>
      <c r="AY366" s="278" t="s">
        <v>158</v>
      </c>
    </row>
    <row r="367" s="2" customFormat="1" ht="21.75" customHeight="1">
      <c r="A367" s="39"/>
      <c r="B367" s="40"/>
      <c r="C367" s="279" t="s">
        <v>297</v>
      </c>
      <c r="D367" s="279" t="s">
        <v>355</v>
      </c>
      <c r="E367" s="280" t="s">
        <v>420</v>
      </c>
      <c r="F367" s="281" t="s">
        <v>421</v>
      </c>
      <c r="G367" s="282" t="s">
        <v>198</v>
      </c>
      <c r="H367" s="283">
        <v>78.75</v>
      </c>
      <c r="I367" s="284"/>
      <c r="J367" s="285">
        <f>ROUND(I367*H367,2)</f>
        <v>0</v>
      </c>
      <c r="K367" s="281" t="s">
        <v>164</v>
      </c>
      <c r="L367" s="286"/>
      <c r="M367" s="287" t="s">
        <v>1</v>
      </c>
      <c r="N367" s="288" t="s">
        <v>40</v>
      </c>
      <c r="O367" s="93"/>
      <c r="P367" s="242">
        <f>O367*H367</f>
        <v>0</v>
      </c>
      <c r="Q367" s="242">
        <v>0.0011999999999999999</v>
      </c>
      <c r="R367" s="242">
        <f>Q367*H367</f>
        <v>0.094499999999999987</v>
      </c>
      <c r="S367" s="242">
        <v>0</v>
      </c>
      <c r="T367" s="24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4" t="s">
        <v>183</v>
      </c>
      <c r="AT367" s="244" t="s">
        <v>355</v>
      </c>
      <c r="AU367" s="244" t="s">
        <v>81</v>
      </c>
      <c r="AY367" s="18" t="s">
        <v>158</v>
      </c>
      <c r="BE367" s="245">
        <f>IF(N367="základní",J367,0)</f>
        <v>0</v>
      </c>
      <c r="BF367" s="245">
        <f>IF(N367="snížená",J367,0)</f>
        <v>0</v>
      </c>
      <c r="BG367" s="245">
        <f>IF(N367="zákl. přenesená",J367,0)</f>
        <v>0</v>
      </c>
      <c r="BH367" s="245">
        <f>IF(N367="sníž. přenesená",J367,0)</f>
        <v>0</v>
      </c>
      <c r="BI367" s="245">
        <f>IF(N367="nulová",J367,0)</f>
        <v>0</v>
      </c>
      <c r="BJ367" s="18" t="s">
        <v>165</v>
      </c>
      <c r="BK367" s="245">
        <f>ROUND(I367*H367,2)</f>
        <v>0</v>
      </c>
      <c r="BL367" s="18" t="s">
        <v>165</v>
      </c>
      <c r="BM367" s="244" t="s">
        <v>422</v>
      </c>
    </row>
    <row r="368" s="14" customFormat="1">
      <c r="A368" s="14"/>
      <c r="B368" s="257"/>
      <c r="C368" s="258"/>
      <c r="D368" s="248" t="s">
        <v>166</v>
      </c>
      <c r="E368" s="259" t="s">
        <v>1</v>
      </c>
      <c r="F368" s="260" t="s">
        <v>423</v>
      </c>
      <c r="G368" s="258"/>
      <c r="H368" s="261">
        <v>78.75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7" t="s">
        <v>166</v>
      </c>
      <c r="AU368" s="267" t="s">
        <v>81</v>
      </c>
      <c r="AV368" s="14" t="s">
        <v>81</v>
      </c>
      <c r="AW368" s="14" t="s">
        <v>30</v>
      </c>
      <c r="AX368" s="14" t="s">
        <v>73</v>
      </c>
      <c r="AY368" s="267" t="s">
        <v>158</v>
      </c>
    </row>
    <row r="369" s="15" customFormat="1">
      <c r="A369" s="15"/>
      <c r="B369" s="268"/>
      <c r="C369" s="269"/>
      <c r="D369" s="248" t="s">
        <v>166</v>
      </c>
      <c r="E369" s="270" t="s">
        <v>1</v>
      </c>
      <c r="F369" s="271" t="s">
        <v>169</v>
      </c>
      <c r="G369" s="269"/>
      <c r="H369" s="272">
        <v>78.75</v>
      </c>
      <c r="I369" s="273"/>
      <c r="J369" s="269"/>
      <c r="K369" s="269"/>
      <c r="L369" s="274"/>
      <c r="M369" s="275"/>
      <c r="N369" s="276"/>
      <c r="O369" s="276"/>
      <c r="P369" s="276"/>
      <c r="Q369" s="276"/>
      <c r="R369" s="276"/>
      <c r="S369" s="276"/>
      <c r="T369" s="27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8" t="s">
        <v>166</v>
      </c>
      <c r="AU369" s="278" t="s">
        <v>81</v>
      </c>
      <c r="AV369" s="15" t="s">
        <v>165</v>
      </c>
      <c r="AW369" s="15" t="s">
        <v>30</v>
      </c>
      <c r="AX369" s="15" t="s">
        <v>79</v>
      </c>
      <c r="AY369" s="278" t="s">
        <v>158</v>
      </c>
    </row>
    <row r="370" s="12" customFormat="1" ht="22.8" customHeight="1">
      <c r="A370" s="12"/>
      <c r="B370" s="217"/>
      <c r="C370" s="218"/>
      <c r="D370" s="219" t="s">
        <v>72</v>
      </c>
      <c r="E370" s="231" t="s">
        <v>165</v>
      </c>
      <c r="F370" s="231" t="s">
        <v>424</v>
      </c>
      <c r="G370" s="218"/>
      <c r="H370" s="218"/>
      <c r="I370" s="221"/>
      <c r="J370" s="232">
        <f>BK370</f>
        <v>0</v>
      </c>
      <c r="K370" s="218"/>
      <c r="L370" s="223"/>
      <c r="M370" s="224"/>
      <c r="N370" s="225"/>
      <c r="O370" s="225"/>
      <c r="P370" s="226">
        <f>SUM(P371:P390)</f>
        <v>0</v>
      </c>
      <c r="Q370" s="225"/>
      <c r="R370" s="226">
        <f>SUM(R371:R390)</f>
        <v>57.018131060000009</v>
      </c>
      <c r="S370" s="225"/>
      <c r="T370" s="227">
        <f>SUM(T371:T390)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8" t="s">
        <v>79</v>
      </c>
      <c r="AT370" s="229" t="s">
        <v>72</v>
      </c>
      <c r="AU370" s="229" t="s">
        <v>79</v>
      </c>
      <c r="AY370" s="228" t="s">
        <v>158</v>
      </c>
      <c r="BK370" s="230">
        <f>SUM(BK371:BK390)</f>
        <v>0</v>
      </c>
    </row>
    <row r="371" s="2" customFormat="1" ht="16.5" customHeight="1">
      <c r="A371" s="39"/>
      <c r="B371" s="40"/>
      <c r="C371" s="233" t="s">
        <v>425</v>
      </c>
      <c r="D371" s="233" t="s">
        <v>160</v>
      </c>
      <c r="E371" s="234" t="s">
        <v>426</v>
      </c>
      <c r="F371" s="235" t="s">
        <v>427</v>
      </c>
      <c r="G371" s="236" t="s">
        <v>176</v>
      </c>
      <c r="H371" s="237">
        <v>3.7629999999999999</v>
      </c>
      <c r="I371" s="238"/>
      <c r="J371" s="239">
        <f>ROUND(I371*H371,2)</f>
        <v>0</v>
      </c>
      <c r="K371" s="235" t="s">
        <v>164</v>
      </c>
      <c r="L371" s="45"/>
      <c r="M371" s="240" t="s">
        <v>1</v>
      </c>
      <c r="N371" s="241" t="s">
        <v>40</v>
      </c>
      <c r="O371" s="93"/>
      <c r="P371" s="242">
        <f>O371*H371</f>
        <v>0</v>
      </c>
      <c r="Q371" s="242">
        <v>2.4533999999999998</v>
      </c>
      <c r="R371" s="242">
        <f>Q371*H371</f>
        <v>9.2321441999999987</v>
      </c>
      <c r="S371" s="242">
        <v>0</v>
      </c>
      <c r="T371" s="24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4" t="s">
        <v>165</v>
      </c>
      <c r="AT371" s="244" t="s">
        <v>160</v>
      </c>
      <c r="AU371" s="244" t="s">
        <v>81</v>
      </c>
      <c r="AY371" s="18" t="s">
        <v>158</v>
      </c>
      <c r="BE371" s="245">
        <f>IF(N371="základní",J371,0)</f>
        <v>0</v>
      </c>
      <c r="BF371" s="245">
        <f>IF(N371="snížená",J371,0)</f>
        <v>0</v>
      </c>
      <c r="BG371" s="245">
        <f>IF(N371="zákl. přenesená",J371,0)</f>
        <v>0</v>
      </c>
      <c r="BH371" s="245">
        <f>IF(N371="sníž. přenesená",J371,0)</f>
        <v>0</v>
      </c>
      <c r="BI371" s="245">
        <f>IF(N371="nulová",J371,0)</f>
        <v>0</v>
      </c>
      <c r="BJ371" s="18" t="s">
        <v>165</v>
      </c>
      <c r="BK371" s="245">
        <f>ROUND(I371*H371,2)</f>
        <v>0</v>
      </c>
      <c r="BL371" s="18" t="s">
        <v>165</v>
      </c>
      <c r="BM371" s="244" t="s">
        <v>428</v>
      </c>
    </row>
    <row r="372" s="14" customFormat="1">
      <c r="A372" s="14"/>
      <c r="B372" s="257"/>
      <c r="C372" s="258"/>
      <c r="D372" s="248" t="s">
        <v>166</v>
      </c>
      <c r="E372" s="259" t="s">
        <v>1</v>
      </c>
      <c r="F372" s="260" t="s">
        <v>429</v>
      </c>
      <c r="G372" s="258"/>
      <c r="H372" s="261">
        <v>3.7629999999999999</v>
      </c>
      <c r="I372" s="262"/>
      <c r="J372" s="258"/>
      <c r="K372" s="258"/>
      <c r="L372" s="263"/>
      <c r="M372" s="264"/>
      <c r="N372" s="265"/>
      <c r="O372" s="265"/>
      <c r="P372" s="265"/>
      <c r="Q372" s="265"/>
      <c r="R372" s="265"/>
      <c r="S372" s="265"/>
      <c r="T372" s="26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7" t="s">
        <v>166</v>
      </c>
      <c r="AU372" s="267" t="s">
        <v>81</v>
      </c>
      <c r="AV372" s="14" t="s">
        <v>81</v>
      </c>
      <c r="AW372" s="14" t="s">
        <v>30</v>
      </c>
      <c r="AX372" s="14" t="s">
        <v>73</v>
      </c>
      <c r="AY372" s="267" t="s">
        <v>158</v>
      </c>
    </row>
    <row r="373" s="15" customFormat="1">
      <c r="A373" s="15"/>
      <c r="B373" s="268"/>
      <c r="C373" s="269"/>
      <c r="D373" s="248" t="s">
        <v>166</v>
      </c>
      <c r="E373" s="270" t="s">
        <v>1</v>
      </c>
      <c r="F373" s="271" t="s">
        <v>169</v>
      </c>
      <c r="G373" s="269"/>
      <c r="H373" s="272">
        <v>3.7629999999999999</v>
      </c>
      <c r="I373" s="273"/>
      <c r="J373" s="269"/>
      <c r="K373" s="269"/>
      <c r="L373" s="274"/>
      <c r="M373" s="275"/>
      <c r="N373" s="276"/>
      <c r="O373" s="276"/>
      <c r="P373" s="276"/>
      <c r="Q373" s="276"/>
      <c r="R373" s="276"/>
      <c r="S373" s="276"/>
      <c r="T373" s="27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8" t="s">
        <v>166</v>
      </c>
      <c r="AU373" s="278" t="s">
        <v>81</v>
      </c>
      <c r="AV373" s="15" t="s">
        <v>165</v>
      </c>
      <c r="AW373" s="15" t="s">
        <v>30</v>
      </c>
      <c r="AX373" s="15" t="s">
        <v>79</v>
      </c>
      <c r="AY373" s="278" t="s">
        <v>158</v>
      </c>
    </row>
    <row r="374" s="2" customFormat="1" ht="16.5" customHeight="1">
      <c r="A374" s="39"/>
      <c r="B374" s="40"/>
      <c r="C374" s="233" t="s">
        <v>302</v>
      </c>
      <c r="D374" s="233" t="s">
        <v>160</v>
      </c>
      <c r="E374" s="234" t="s">
        <v>430</v>
      </c>
      <c r="F374" s="235" t="s">
        <v>431</v>
      </c>
      <c r="G374" s="236" t="s">
        <v>163</v>
      </c>
      <c r="H374" s="237">
        <v>25.800000000000001</v>
      </c>
      <c r="I374" s="238"/>
      <c r="J374" s="239">
        <f>ROUND(I374*H374,2)</f>
        <v>0</v>
      </c>
      <c r="K374" s="235" t="s">
        <v>164</v>
      </c>
      <c r="L374" s="45"/>
      <c r="M374" s="240" t="s">
        <v>1</v>
      </c>
      <c r="N374" s="241" t="s">
        <v>40</v>
      </c>
      <c r="O374" s="93"/>
      <c r="P374" s="242">
        <f>O374*H374</f>
        <v>0</v>
      </c>
      <c r="Q374" s="242">
        <v>0.0057600000000000004</v>
      </c>
      <c r="R374" s="242">
        <f>Q374*H374</f>
        <v>0.14860800000000002</v>
      </c>
      <c r="S374" s="242">
        <v>0</v>
      </c>
      <c r="T374" s="24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4" t="s">
        <v>165</v>
      </c>
      <c r="AT374" s="244" t="s">
        <v>160</v>
      </c>
      <c r="AU374" s="244" t="s">
        <v>81</v>
      </c>
      <c r="AY374" s="18" t="s">
        <v>158</v>
      </c>
      <c r="BE374" s="245">
        <f>IF(N374="základní",J374,0)</f>
        <v>0</v>
      </c>
      <c r="BF374" s="245">
        <f>IF(N374="snížená",J374,0)</f>
        <v>0</v>
      </c>
      <c r="BG374" s="245">
        <f>IF(N374="zákl. přenesená",J374,0)</f>
        <v>0</v>
      </c>
      <c r="BH374" s="245">
        <f>IF(N374="sníž. přenesená",J374,0)</f>
        <v>0</v>
      </c>
      <c r="BI374" s="245">
        <f>IF(N374="nulová",J374,0)</f>
        <v>0</v>
      </c>
      <c r="BJ374" s="18" t="s">
        <v>165</v>
      </c>
      <c r="BK374" s="245">
        <f>ROUND(I374*H374,2)</f>
        <v>0</v>
      </c>
      <c r="BL374" s="18" t="s">
        <v>165</v>
      </c>
      <c r="BM374" s="244" t="s">
        <v>432</v>
      </c>
    </row>
    <row r="375" s="14" customFormat="1">
      <c r="A375" s="14"/>
      <c r="B375" s="257"/>
      <c r="C375" s="258"/>
      <c r="D375" s="248" t="s">
        <v>166</v>
      </c>
      <c r="E375" s="259" t="s">
        <v>1</v>
      </c>
      <c r="F375" s="260" t="s">
        <v>433</v>
      </c>
      <c r="G375" s="258"/>
      <c r="H375" s="261">
        <v>25.800000000000001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166</v>
      </c>
      <c r="AU375" s="267" t="s">
        <v>81</v>
      </c>
      <c r="AV375" s="14" t="s">
        <v>81</v>
      </c>
      <c r="AW375" s="14" t="s">
        <v>30</v>
      </c>
      <c r="AX375" s="14" t="s">
        <v>73</v>
      </c>
      <c r="AY375" s="267" t="s">
        <v>158</v>
      </c>
    </row>
    <row r="376" s="15" customFormat="1">
      <c r="A376" s="15"/>
      <c r="B376" s="268"/>
      <c r="C376" s="269"/>
      <c r="D376" s="248" t="s">
        <v>166</v>
      </c>
      <c r="E376" s="270" t="s">
        <v>1</v>
      </c>
      <c r="F376" s="271" t="s">
        <v>169</v>
      </c>
      <c r="G376" s="269"/>
      <c r="H376" s="272">
        <v>25.800000000000001</v>
      </c>
      <c r="I376" s="273"/>
      <c r="J376" s="269"/>
      <c r="K376" s="269"/>
      <c r="L376" s="274"/>
      <c r="M376" s="275"/>
      <c r="N376" s="276"/>
      <c r="O376" s="276"/>
      <c r="P376" s="276"/>
      <c r="Q376" s="276"/>
      <c r="R376" s="276"/>
      <c r="S376" s="276"/>
      <c r="T376" s="27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8" t="s">
        <v>166</v>
      </c>
      <c r="AU376" s="278" t="s">
        <v>81</v>
      </c>
      <c r="AV376" s="15" t="s">
        <v>165</v>
      </c>
      <c r="AW376" s="15" t="s">
        <v>30</v>
      </c>
      <c r="AX376" s="15" t="s">
        <v>79</v>
      </c>
      <c r="AY376" s="278" t="s">
        <v>158</v>
      </c>
    </row>
    <row r="377" s="2" customFormat="1" ht="16.5" customHeight="1">
      <c r="A377" s="39"/>
      <c r="B377" s="40"/>
      <c r="C377" s="233" t="s">
        <v>434</v>
      </c>
      <c r="D377" s="233" t="s">
        <v>160</v>
      </c>
      <c r="E377" s="234" t="s">
        <v>435</v>
      </c>
      <c r="F377" s="235" t="s">
        <v>436</v>
      </c>
      <c r="G377" s="236" t="s">
        <v>163</v>
      </c>
      <c r="H377" s="237">
        <v>25.800000000000001</v>
      </c>
      <c r="I377" s="238"/>
      <c r="J377" s="239">
        <f>ROUND(I377*H377,2)</f>
        <v>0</v>
      </c>
      <c r="K377" s="235" t="s">
        <v>164</v>
      </c>
      <c r="L377" s="45"/>
      <c r="M377" s="240" t="s">
        <v>1</v>
      </c>
      <c r="N377" s="241" t="s">
        <v>40</v>
      </c>
      <c r="O377" s="93"/>
      <c r="P377" s="242">
        <f>O377*H377</f>
        <v>0</v>
      </c>
      <c r="Q377" s="242">
        <v>0</v>
      </c>
      <c r="R377" s="242">
        <f>Q377*H377</f>
        <v>0</v>
      </c>
      <c r="S377" s="242">
        <v>0</v>
      </c>
      <c r="T377" s="24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4" t="s">
        <v>165</v>
      </c>
      <c r="AT377" s="244" t="s">
        <v>160</v>
      </c>
      <c r="AU377" s="244" t="s">
        <v>81</v>
      </c>
      <c r="AY377" s="18" t="s">
        <v>158</v>
      </c>
      <c r="BE377" s="245">
        <f>IF(N377="základní",J377,0)</f>
        <v>0</v>
      </c>
      <c r="BF377" s="245">
        <f>IF(N377="snížená",J377,0)</f>
        <v>0</v>
      </c>
      <c r="BG377" s="245">
        <f>IF(N377="zákl. přenesená",J377,0)</f>
        <v>0</v>
      </c>
      <c r="BH377" s="245">
        <f>IF(N377="sníž. přenesená",J377,0)</f>
        <v>0</v>
      </c>
      <c r="BI377" s="245">
        <f>IF(N377="nulová",J377,0)</f>
        <v>0</v>
      </c>
      <c r="BJ377" s="18" t="s">
        <v>165</v>
      </c>
      <c r="BK377" s="245">
        <f>ROUND(I377*H377,2)</f>
        <v>0</v>
      </c>
      <c r="BL377" s="18" t="s">
        <v>165</v>
      </c>
      <c r="BM377" s="244" t="s">
        <v>437</v>
      </c>
    </row>
    <row r="378" s="2" customFormat="1" ht="21.75" customHeight="1">
      <c r="A378" s="39"/>
      <c r="B378" s="40"/>
      <c r="C378" s="233" t="s">
        <v>308</v>
      </c>
      <c r="D378" s="233" t="s">
        <v>160</v>
      </c>
      <c r="E378" s="234" t="s">
        <v>438</v>
      </c>
      <c r="F378" s="235" t="s">
        <v>439</v>
      </c>
      <c r="G378" s="236" t="s">
        <v>253</v>
      </c>
      <c r="H378" s="237">
        <v>0.30099999999999999</v>
      </c>
      <c r="I378" s="238"/>
      <c r="J378" s="239">
        <f>ROUND(I378*H378,2)</f>
        <v>0</v>
      </c>
      <c r="K378" s="235" t="s">
        <v>164</v>
      </c>
      <c r="L378" s="45"/>
      <c r="M378" s="240" t="s">
        <v>1</v>
      </c>
      <c r="N378" s="241" t="s">
        <v>40</v>
      </c>
      <c r="O378" s="93"/>
      <c r="P378" s="242">
        <f>O378*H378</f>
        <v>0</v>
      </c>
      <c r="Q378" s="242">
        <v>1.0525599999999999</v>
      </c>
      <c r="R378" s="242">
        <f>Q378*H378</f>
        <v>0.31682055999999997</v>
      </c>
      <c r="S378" s="242">
        <v>0</v>
      </c>
      <c r="T378" s="24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4" t="s">
        <v>165</v>
      </c>
      <c r="AT378" s="244" t="s">
        <v>160</v>
      </c>
      <c r="AU378" s="244" t="s">
        <v>81</v>
      </c>
      <c r="AY378" s="18" t="s">
        <v>158</v>
      </c>
      <c r="BE378" s="245">
        <f>IF(N378="základní",J378,0)</f>
        <v>0</v>
      </c>
      <c r="BF378" s="245">
        <f>IF(N378="snížená",J378,0)</f>
        <v>0</v>
      </c>
      <c r="BG378" s="245">
        <f>IF(N378="zákl. přenesená",J378,0)</f>
        <v>0</v>
      </c>
      <c r="BH378" s="245">
        <f>IF(N378="sníž. přenesená",J378,0)</f>
        <v>0</v>
      </c>
      <c r="BI378" s="245">
        <f>IF(N378="nulová",J378,0)</f>
        <v>0</v>
      </c>
      <c r="BJ378" s="18" t="s">
        <v>165</v>
      </c>
      <c r="BK378" s="245">
        <f>ROUND(I378*H378,2)</f>
        <v>0</v>
      </c>
      <c r="BL378" s="18" t="s">
        <v>165</v>
      </c>
      <c r="BM378" s="244" t="s">
        <v>440</v>
      </c>
    </row>
    <row r="379" s="14" customFormat="1">
      <c r="A379" s="14"/>
      <c r="B379" s="257"/>
      <c r="C379" s="258"/>
      <c r="D379" s="248" t="s">
        <v>166</v>
      </c>
      <c r="E379" s="259" t="s">
        <v>1</v>
      </c>
      <c r="F379" s="260" t="s">
        <v>441</v>
      </c>
      <c r="G379" s="258"/>
      <c r="H379" s="261">
        <v>0.30099999999999999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166</v>
      </c>
      <c r="AU379" s="267" t="s">
        <v>81</v>
      </c>
      <c r="AV379" s="14" t="s">
        <v>81</v>
      </c>
      <c r="AW379" s="14" t="s">
        <v>30</v>
      </c>
      <c r="AX379" s="14" t="s">
        <v>73</v>
      </c>
      <c r="AY379" s="267" t="s">
        <v>158</v>
      </c>
    </row>
    <row r="380" s="15" customFormat="1">
      <c r="A380" s="15"/>
      <c r="B380" s="268"/>
      <c r="C380" s="269"/>
      <c r="D380" s="248" t="s">
        <v>166</v>
      </c>
      <c r="E380" s="270" t="s">
        <v>1</v>
      </c>
      <c r="F380" s="271" t="s">
        <v>169</v>
      </c>
      <c r="G380" s="269"/>
      <c r="H380" s="272">
        <v>0.30099999999999999</v>
      </c>
      <c r="I380" s="273"/>
      <c r="J380" s="269"/>
      <c r="K380" s="269"/>
      <c r="L380" s="274"/>
      <c r="M380" s="275"/>
      <c r="N380" s="276"/>
      <c r="O380" s="276"/>
      <c r="P380" s="276"/>
      <c r="Q380" s="276"/>
      <c r="R380" s="276"/>
      <c r="S380" s="276"/>
      <c r="T380" s="27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8" t="s">
        <v>166</v>
      </c>
      <c r="AU380" s="278" t="s">
        <v>81</v>
      </c>
      <c r="AV380" s="15" t="s">
        <v>165</v>
      </c>
      <c r="AW380" s="15" t="s">
        <v>30</v>
      </c>
      <c r="AX380" s="15" t="s">
        <v>79</v>
      </c>
      <c r="AY380" s="278" t="s">
        <v>158</v>
      </c>
    </row>
    <row r="381" s="2" customFormat="1" ht="21.75" customHeight="1">
      <c r="A381" s="39"/>
      <c r="B381" s="40"/>
      <c r="C381" s="233" t="s">
        <v>442</v>
      </c>
      <c r="D381" s="233" t="s">
        <v>160</v>
      </c>
      <c r="E381" s="234" t="s">
        <v>443</v>
      </c>
      <c r="F381" s="235" t="s">
        <v>444</v>
      </c>
      <c r="G381" s="236" t="s">
        <v>176</v>
      </c>
      <c r="H381" s="237">
        <v>24.420000000000002</v>
      </c>
      <c r="I381" s="238"/>
      <c r="J381" s="239">
        <f>ROUND(I381*H381,2)</f>
        <v>0</v>
      </c>
      <c r="K381" s="235" t="s">
        <v>164</v>
      </c>
      <c r="L381" s="45"/>
      <c r="M381" s="240" t="s">
        <v>1</v>
      </c>
      <c r="N381" s="241" t="s">
        <v>40</v>
      </c>
      <c r="O381" s="93"/>
      <c r="P381" s="242">
        <f>O381*H381</f>
        <v>0</v>
      </c>
      <c r="Q381" s="242">
        <v>1.8907700000000001</v>
      </c>
      <c r="R381" s="242">
        <f>Q381*H381</f>
        <v>46.172603400000007</v>
      </c>
      <c r="S381" s="242">
        <v>0</v>
      </c>
      <c r="T381" s="24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4" t="s">
        <v>165</v>
      </c>
      <c r="AT381" s="244" t="s">
        <v>160</v>
      </c>
      <c r="AU381" s="244" t="s">
        <v>81</v>
      </c>
      <c r="AY381" s="18" t="s">
        <v>158</v>
      </c>
      <c r="BE381" s="245">
        <f>IF(N381="základní",J381,0)</f>
        <v>0</v>
      </c>
      <c r="BF381" s="245">
        <f>IF(N381="snížená",J381,0)</f>
        <v>0</v>
      </c>
      <c r="BG381" s="245">
        <f>IF(N381="zákl. přenesená",J381,0)</f>
        <v>0</v>
      </c>
      <c r="BH381" s="245">
        <f>IF(N381="sníž. přenesená",J381,0)</f>
        <v>0</v>
      </c>
      <c r="BI381" s="245">
        <f>IF(N381="nulová",J381,0)</f>
        <v>0</v>
      </c>
      <c r="BJ381" s="18" t="s">
        <v>165</v>
      </c>
      <c r="BK381" s="245">
        <f>ROUND(I381*H381,2)</f>
        <v>0</v>
      </c>
      <c r="BL381" s="18" t="s">
        <v>165</v>
      </c>
      <c r="BM381" s="244" t="s">
        <v>445</v>
      </c>
    </row>
    <row r="382" s="13" customFormat="1">
      <c r="A382" s="13"/>
      <c r="B382" s="246"/>
      <c r="C382" s="247"/>
      <c r="D382" s="248" t="s">
        <v>166</v>
      </c>
      <c r="E382" s="249" t="s">
        <v>1</v>
      </c>
      <c r="F382" s="250" t="s">
        <v>219</v>
      </c>
      <c r="G382" s="247"/>
      <c r="H382" s="249" t="s">
        <v>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166</v>
      </c>
      <c r="AU382" s="256" t="s">
        <v>81</v>
      </c>
      <c r="AV382" s="13" t="s">
        <v>79</v>
      </c>
      <c r="AW382" s="13" t="s">
        <v>30</v>
      </c>
      <c r="AX382" s="13" t="s">
        <v>73</v>
      </c>
      <c r="AY382" s="256" t="s">
        <v>158</v>
      </c>
    </row>
    <row r="383" s="14" customFormat="1">
      <c r="A383" s="14"/>
      <c r="B383" s="257"/>
      <c r="C383" s="258"/>
      <c r="D383" s="248" t="s">
        <v>166</v>
      </c>
      <c r="E383" s="259" t="s">
        <v>1</v>
      </c>
      <c r="F383" s="260" t="s">
        <v>446</v>
      </c>
      <c r="G383" s="258"/>
      <c r="H383" s="261">
        <v>16.379999999999999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166</v>
      </c>
      <c r="AU383" s="267" t="s">
        <v>81</v>
      </c>
      <c r="AV383" s="14" t="s">
        <v>81</v>
      </c>
      <c r="AW383" s="14" t="s">
        <v>30</v>
      </c>
      <c r="AX383" s="14" t="s">
        <v>73</v>
      </c>
      <c r="AY383" s="267" t="s">
        <v>158</v>
      </c>
    </row>
    <row r="384" s="14" customFormat="1">
      <c r="A384" s="14"/>
      <c r="B384" s="257"/>
      <c r="C384" s="258"/>
      <c r="D384" s="248" t="s">
        <v>166</v>
      </c>
      <c r="E384" s="259" t="s">
        <v>1</v>
      </c>
      <c r="F384" s="260" t="s">
        <v>447</v>
      </c>
      <c r="G384" s="258"/>
      <c r="H384" s="261">
        <v>5.04</v>
      </c>
      <c r="I384" s="262"/>
      <c r="J384" s="258"/>
      <c r="K384" s="258"/>
      <c r="L384" s="263"/>
      <c r="M384" s="264"/>
      <c r="N384" s="265"/>
      <c r="O384" s="265"/>
      <c r="P384" s="265"/>
      <c r="Q384" s="265"/>
      <c r="R384" s="265"/>
      <c r="S384" s="265"/>
      <c r="T384" s="26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7" t="s">
        <v>166</v>
      </c>
      <c r="AU384" s="267" t="s">
        <v>81</v>
      </c>
      <c r="AV384" s="14" t="s">
        <v>81</v>
      </c>
      <c r="AW384" s="14" t="s">
        <v>30</v>
      </c>
      <c r="AX384" s="14" t="s">
        <v>73</v>
      </c>
      <c r="AY384" s="267" t="s">
        <v>158</v>
      </c>
    </row>
    <row r="385" s="13" customFormat="1">
      <c r="A385" s="13"/>
      <c r="B385" s="246"/>
      <c r="C385" s="247"/>
      <c r="D385" s="248" t="s">
        <v>166</v>
      </c>
      <c r="E385" s="249" t="s">
        <v>1</v>
      </c>
      <c r="F385" s="250" t="s">
        <v>206</v>
      </c>
      <c r="G385" s="247"/>
      <c r="H385" s="249" t="s">
        <v>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166</v>
      </c>
      <c r="AU385" s="256" t="s">
        <v>81</v>
      </c>
      <c r="AV385" s="13" t="s">
        <v>79</v>
      </c>
      <c r="AW385" s="13" t="s">
        <v>30</v>
      </c>
      <c r="AX385" s="13" t="s">
        <v>73</v>
      </c>
      <c r="AY385" s="256" t="s">
        <v>158</v>
      </c>
    </row>
    <row r="386" s="14" customFormat="1">
      <c r="A386" s="14"/>
      <c r="B386" s="257"/>
      <c r="C386" s="258"/>
      <c r="D386" s="248" t="s">
        <v>166</v>
      </c>
      <c r="E386" s="259" t="s">
        <v>1</v>
      </c>
      <c r="F386" s="260" t="s">
        <v>448</v>
      </c>
      <c r="G386" s="258"/>
      <c r="H386" s="261">
        <v>3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166</v>
      </c>
      <c r="AU386" s="267" t="s">
        <v>81</v>
      </c>
      <c r="AV386" s="14" t="s">
        <v>81</v>
      </c>
      <c r="AW386" s="14" t="s">
        <v>30</v>
      </c>
      <c r="AX386" s="14" t="s">
        <v>73</v>
      </c>
      <c r="AY386" s="267" t="s">
        <v>158</v>
      </c>
    </row>
    <row r="387" s="15" customFormat="1">
      <c r="A387" s="15"/>
      <c r="B387" s="268"/>
      <c r="C387" s="269"/>
      <c r="D387" s="248" t="s">
        <v>166</v>
      </c>
      <c r="E387" s="270" t="s">
        <v>1</v>
      </c>
      <c r="F387" s="271" t="s">
        <v>169</v>
      </c>
      <c r="G387" s="269"/>
      <c r="H387" s="272">
        <v>24.419999999999998</v>
      </c>
      <c r="I387" s="273"/>
      <c r="J387" s="269"/>
      <c r="K387" s="269"/>
      <c r="L387" s="274"/>
      <c r="M387" s="275"/>
      <c r="N387" s="276"/>
      <c r="O387" s="276"/>
      <c r="P387" s="276"/>
      <c r="Q387" s="276"/>
      <c r="R387" s="276"/>
      <c r="S387" s="276"/>
      <c r="T387" s="27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8" t="s">
        <v>166</v>
      </c>
      <c r="AU387" s="278" t="s">
        <v>81</v>
      </c>
      <c r="AV387" s="15" t="s">
        <v>165</v>
      </c>
      <c r="AW387" s="15" t="s">
        <v>30</v>
      </c>
      <c r="AX387" s="15" t="s">
        <v>79</v>
      </c>
      <c r="AY387" s="278" t="s">
        <v>158</v>
      </c>
    </row>
    <row r="388" s="2" customFormat="1" ht="21.75" customHeight="1">
      <c r="A388" s="39"/>
      <c r="B388" s="40"/>
      <c r="C388" s="233" t="s">
        <v>314</v>
      </c>
      <c r="D388" s="233" t="s">
        <v>160</v>
      </c>
      <c r="E388" s="234" t="s">
        <v>449</v>
      </c>
      <c r="F388" s="235" t="s">
        <v>450</v>
      </c>
      <c r="G388" s="236" t="s">
        <v>176</v>
      </c>
      <c r="H388" s="237">
        <v>0.40999999999999998</v>
      </c>
      <c r="I388" s="238"/>
      <c r="J388" s="239">
        <f>ROUND(I388*H388,2)</f>
        <v>0</v>
      </c>
      <c r="K388" s="235" t="s">
        <v>164</v>
      </c>
      <c r="L388" s="45"/>
      <c r="M388" s="240" t="s">
        <v>1</v>
      </c>
      <c r="N388" s="241" t="s">
        <v>40</v>
      </c>
      <c r="O388" s="93"/>
      <c r="P388" s="242">
        <f>O388*H388</f>
        <v>0</v>
      </c>
      <c r="Q388" s="242">
        <v>2.79989</v>
      </c>
      <c r="R388" s="242">
        <f>Q388*H388</f>
        <v>1.1479549</v>
      </c>
      <c r="S388" s="242">
        <v>0</v>
      </c>
      <c r="T388" s="24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4" t="s">
        <v>165</v>
      </c>
      <c r="AT388" s="244" t="s">
        <v>160</v>
      </c>
      <c r="AU388" s="244" t="s">
        <v>81</v>
      </c>
      <c r="AY388" s="18" t="s">
        <v>158</v>
      </c>
      <c r="BE388" s="245">
        <f>IF(N388="základní",J388,0)</f>
        <v>0</v>
      </c>
      <c r="BF388" s="245">
        <f>IF(N388="snížená",J388,0)</f>
        <v>0</v>
      </c>
      <c r="BG388" s="245">
        <f>IF(N388="zákl. přenesená",J388,0)</f>
        <v>0</v>
      </c>
      <c r="BH388" s="245">
        <f>IF(N388="sníž. přenesená",J388,0)</f>
        <v>0</v>
      </c>
      <c r="BI388" s="245">
        <f>IF(N388="nulová",J388,0)</f>
        <v>0</v>
      </c>
      <c r="BJ388" s="18" t="s">
        <v>165</v>
      </c>
      <c r="BK388" s="245">
        <f>ROUND(I388*H388,2)</f>
        <v>0</v>
      </c>
      <c r="BL388" s="18" t="s">
        <v>165</v>
      </c>
      <c r="BM388" s="244" t="s">
        <v>451</v>
      </c>
    </row>
    <row r="389" s="14" customFormat="1">
      <c r="A389" s="14"/>
      <c r="B389" s="257"/>
      <c r="C389" s="258"/>
      <c r="D389" s="248" t="s">
        <v>166</v>
      </c>
      <c r="E389" s="259" t="s">
        <v>1</v>
      </c>
      <c r="F389" s="260" t="s">
        <v>452</v>
      </c>
      <c r="G389" s="258"/>
      <c r="H389" s="261">
        <v>0.40999999999999998</v>
      </c>
      <c r="I389" s="262"/>
      <c r="J389" s="258"/>
      <c r="K389" s="258"/>
      <c r="L389" s="263"/>
      <c r="M389" s="264"/>
      <c r="N389" s="265"/>
      <c r="O389" s="265"/>
      <c r="P389" s="265"/>
      <c r="Q389" s="265"/>
      <c r="R389" s="265"/>
      <c r="S389" s="265"/>
      <c r="T389" s="26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7" t="s">
        <v>166</v>
      </c>
      <c r="AU389" s="267" t="s">
        <v>81</v>
      </c>
      <c r="AV389" s="14" t="s">
        <v>81</v>
      </c>
      <c r="AW389" s="14" t="s">
        <v>30</v>
      </c>
      <c r="AX389" s="14" t="s">
        <v>73</v>
      </c>
      <c r="AY389" s="267" t="s">
        <v>158</v>
      </c>
    </row>
    <row r="390" s="15" customFormat="1">
      <c r="A390" s="15"/>
      <c r="B390" s="268"/>
      <c r="C390" s="269"/>
      <c r="D390" s="248" t="s">
        <v>166</v>
      </c>
      <c r="E390" s="270" t="s">
        <v>1</v>
      </c>
      <c r="F390" s="271" t="s">
        <v>169</v>
      </c>
      <c r="G390" s="269"/>
      <c r="H390" s="272">
        <v>0.40999999999999998</v>
      </c>
      <c r="I390" s="273"/>
      <c r="J390" s="269"/>
      <c r="K390" s="269"/>
      <c r="L390" s="274"/>
      <c r="M390" s="275"/>
      <c r="N390" s="276"/>
      <c r="O390" s="276"/>
      <c r="P390" s="276"/>
      <c r="Q390" s="276"/>
      <c r="R390" s="276"/>
      <c r="S390" s="276"/>
      <c r="T390" s="27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8" t="s">
        <v>166</v>
      </c>
      <c r="AU390" s="278" t="s">
        <v>81</v>
      </c>
      <c r="AV390" s="15" t="s">
        <v>165</v>
      </c>
      <c r="AW390" s="15" t="s">
        <v>30</v>
      </c>
      <c r="AX390" s="15" t="s">
        <v>79</v>
      </c>
      <c r="AY390" s="278" t="s">
        <v>158</v>
      </c>
    </row>
    <row r="391" s="12" customFormat="1" ht="22.8" customHeight="1">
      <c r="A391" s="12"/>
      <c r="B391" s="217"/>
      <c r="C391" s="218"/>
      <c r="D391" s="219" t="s">
        <v>72</v>
      </c>
      <c r="E391" s="231" t="s">
        <v>186</v>
      </c>
      <c r="F391" s="231" t="s">
        <v>453</v>
      </c>
      <c r="G391" s="218"/>
      <c r="H391" s="218"/>
      <c r="I391" s="221"/>
      <c r="J391" s="232">
        <f>BK391</f>
        <v>0</v>
      </c>
      <c r="K391" s="218"/>
      <c r="L391" s="223"/>
      <c r="M391" s="224"/>
      <c r="N391" s="225"/>
      <c r="O391" s="225"/>
      <c r="P391" s="226">
        <f>SUM(P392:P399)</f>
        <v>0</v>
      </c>
      <c r="Q391" s="225"/>
      <c r="R391" s="226">
        <f>SUM(R392:R399)</f>
        <v>8.2313507500000007</v>
      </c>
      <c r="S391" s="225"/>
      <c r="T391" s="227">
        <f>SUM(T392:T399)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8" t="s">
        <v>79</v>
      </c>
      <c r="AT391" s="229" t="s">
        <v>72</v>
      </c>
      <c r="AU391" s="229" t="s">
        <v>79</v>
      </c>
      <c r="AY391" s="228" t="s">
        <v>158</v>
      </c>
      <c r="BK391" s="230">
        <f>SUM(BK392:BK399)</f>
        <v>0</v>
      </c>
    </row>
    <row r="392" s="2" customFormat="1" ht="21.75" customHeight="1">
      <c r="A392" s="39"/>
      <c r="B392" s="40"/>
      <c r="C392" s="233" t="s">
        <v>454</v>
      </c>
      <c r="D392" s="233" t="s">
        <v>160</v>
      </c>
      <c r="E392" s="234" t="s">
        <v>455</v>
      </c>
      <c r="F392" s="235" t="s">
        <v>456</v>
      </c>
      <c r="G392" s="236" t="s">
        <v>163</v>
      </c>
      <c r="H392" s="237">
        <v>37.555</v>
      </c>
      <c r="I392" s="238"/>
      <c r="J392" s="239">
        <f>ROUND(I392*H392,2)</f>
        <v>0</v>
      </c>
      <c r="K392" s="235" t="s">
        <v>164</v>
      </c>
      <c r="L392" s="45"/>
      <c r="M392" s="240" t="s">
        <v>1</v>
      </c>
      <c r="N392" s="241" t="s">
        <v>40</v>
      </c>
      <c r="O392" s="93"/>
      <c r="P392" s="242">
        <f>O392*H392</f>
        <v>0</v>
      </c>
      <c r="Q392" s="242">
        <v>0.084250000000000005</v>
      </c>
      <c r="R392" s="242">
        <f>Q392*H392</f>
        <v>3.1640087500000003</v>
      </c>
      <c r="S392" s="242">
        <v>0</v>
      </c>
      <c r="T392" s="24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4" t="s">
        <v>165</v>
      </c>
      <c r="AT392" s="244" t="s">
        <v>160</v>
      </c>
      <c r="AU392" s="244" t="s">
        <v>81</v>
      </c>
      <c r="AY392" s="18" t="s">
        <v>158</v>
      </c>
      <c r="BE392" s="245">
        <f>IF(N392="základní",J392,0)</f>
        <v>0</v>
      </c>
      <c r="BF392" s="245">
        <f>IF(N392="snížená",J392,0)</f>
        <v>0</v>
      </c>
      <c r="BG392" s="245">
        <f>IF(N392="zákl. přenesená",J392,0)</f>
        <v>0</v>
      </c>
      <c r="BH392" s="245">
        <f>IF(N392="sníž. přenesená",J392,0)</f>
        <v>0</v>
      </c>
      <c r="BI392" s="245">
        <f>IF(N392="nulová",J392,0)</f>
        <v>0</v>
      </c>
      <c r="BJ392" s="18" t="s">
        <v>165</v>
      </c>
      <c r="BK392" s="245">
        <f>ROUND(I392*H392,2)</f>
        <v>0</v>
      </c>
      <c r="BL392" s="18" t="s">
        <v>165</v>
      </c>
      <c r="BM392" s="244" t="s">
        <v>457</v>
      </c>
    </row>
    <row r="393" s="14" customFormat="1">
      <c r="A393" s="14"/>
      <c r="B393" s="257"/>
      <c r="C393" s="258"/>
      <c r="D393" s="248" t="s">
        <v>166</v>
      </c>
      <c r="E393" s="259" t="s">
        <v>1</v>
      </c>
      <c r="F393" s="260" t="s">
        <v>247</v>
      </c>
      <c r="G393" s="258"/>
      <c r="H393" s="261">
        <v>5.6550000000000002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7" t="s">
        <v>166</v>
      </c>
      <c r="AU393" s="267" t="s">
        <v>81</v>
      </c>
      <c r="AV393" s="14" t="s">
        <v>81</v>
      </c>
      <c r="AW393" s="14" t="s">
        <v>30</v>
      </c>
      <c r="AX393" s="14" t="s">
        <v>73</v>
      </c>
      <c r="AY393" s="267" t="s">
        <v>158</v>
      </c>
    </row>
    <row r="394" s="14" customFormat="1">
      <c r="A394" s="14"/>
      <c r="B394" s="257"/>
      <c r="C394" s="258"/>
      <c r="D394" s="248" t="s">
        <v>166</v>
      </c>
      <c r="E394" s="259" t="s">
        <v>1</v>
      </c>
      <c r="F394" s="260" t="s">
        <v>248</v>
      </c>
      <c r="G394" s="258"/>
      <c r="H394" s="261">
        <v>13.199999999999999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7" t="s">
        <v>166</v>
      </c>
      <c r="AU394" s="267" t="s">
        <v>81</v>
      </c>
      <c r="AV394" s="14" t="s">
        <v>81</v>
      </c>
      <c r="AW394" s="14" t="s">
        <v>30</v>
      </c>
      <c r="AX394" s="14" t="s">
        <v>73</v>
      </c>
      <c r="AY394" s="267" t="s">
        <v>158</v>
      </c>
    </row>
    <row r="395" s="14" customFormat="1">
      <c r="A395" s="14"/>
      <c r="B395" s="257"/>
      <c r="C395" s="258"/>
      <c r="D395" s="248" t="s">
        <v>166</v>
      </c>
      <c r="E395" s="259" t="s">
        <v>1</v>
      </c>
      <c r="F395" s="260" t="s">
        <v>458</v>
      </c>
      <c r="G395" s="258"/>
      <c r="H395" s="261">
        <v>18.699999999999999</v>
      </c>
      <c r="I395" s="262"/>
      <c r="J395" s="258"/>
      <c r="K395" s="258"/>
      <c r="L395" s="263"/>
      <c r="M395" s="264"/>
      <c r="N395" s="265"/>
      <c r="O395" s="265"/>
      <c r="P395" s="265"/>
      <c r="Q395" s="265"/>
      <c r="R395" s="265"/>
      <c r="S395" s="265"/>
      <c r="T395" s="26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7" t="s">
        <v>166</v>
      </c>
      <c r="AU395" s="267" t="s">
        <v>81</v>
      </c>
      <c r="AV395" s="14" t="s">
        <v>81</v>
      </c>
      <c r="AW395" s="14" t="s">
        <v>30</v>
      </c>
      <c r="AX395" s="14" t="s">
        <v>73</v>
      </c>
      <c r="AY395" s="267" t="s">
        <v>158</v>
      </c>
    </row>
    <row r="396" s="15" customFormat="1">
      <c r="A396" s="15"/>
      <c r="B396" s="268"/>
      <c r="C396" s="269"/>
      <c r="D396" s="248" t="s">
        <v>166</v>
      </c>
      <c r="E396" s="270" t="s">
        <v>1</v>
      </c>
      <c r="F396" s="271" t="s">
        <v>169</v>
      </c>
      <c r="G396" s="269"/>
      <c r="H396" s="272">
        <v>37.555</v>
      </c>
      <c r="I396" s="273"/>
      <c r="J396" s="269"/>
      <c r="K396" s="269"/>
      <c r="L396" s="274"/>
      <c r="M396" s="275"/>
      <c r="N396" s="276"/>
      <c r="O396" s="276"/>
      <c r="P396" s="276"/>
      <c r="Q396" s="276"/>
      <c r="R396" s="276"/>
      <c r="S396" s="276"/>
      <c r="T396" s="27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8" t="s">
        <v>166</v>
      </c>
      <c r="AU396" s="278" t="s">
        <v>81</v>
      </c>
      <c r="AV396" s="15" t="s">
        <v>165</v>
      </c>
      <c r="AW396" s="15" t="s">
        <v>30</v>
      </c>
      <c r="AX396" s="15" t="s">
        <v>79</v>
      </c>
      <c r="AY396" s="278" t="s">
        <v>158</v>
      </c>
    </row>
    <row r="397" s="2" customFormat="1" ht="16.5" customHeight="1">
      <c r="A397" s="39"/>
      <c r="B397" s="40"/>
      <c r="C397" s="279" t="s">
        <v>322</v>
      </c>
      <c r="D397" s="279" t="s">
        <v>355</v>
      </c>
      <c r="E397" s="280" t="s">
        <v>459</v>
      </c>
      <c r="F397" s="281" t="s">
        <v>460</v>
      </c>
      <c r="G397" s="282" t="s">
        <v>163</v>
      </c>
      <c r="H397" s="283">
        <v>38.682000000000002</v>
      </c>
      <c r="I397" s="284"/>
      <c r="J397" s="285">
        <f>ROUND(I397*H397,2)</f>
        <v>0</v>
      </c>
      <c r="K397" s="281" t="s">
        <v>164</v>
      </c>
      <c r="L397" s="286"/>
      <c r="M397" s="287" t="s">
        <v>1</v>
      </c>
      <c r="N397" s="288" t="s">
        <v>40</v>
      </c>
      <c r="O397" s="93"/>
      <c r="P397" s="242">
        <f>O397*H397</f>
        <v>0</v>
      </c>
      <c r="Q397" s="242">
        <v>0.13100000000000001</v>
      </c>
      <c r="R397" s="242">
        <f>Q397*H397</f>
        <v>5.0673420000000009</v>
      </c>
      <c r="S397" s="242">
        <v>0</v>
      </c>
      <c r="T397" s="24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4" t="s">
        <v>183</v>
      </c>
      <c r="AT397" s="244" t="s">
        <v>355</v>
      </c>
      <c r="AU397" s="244" t="s">
        <v>81</v>
      </c>
      <c r="AY397" s="18" t="s">
        <v>158</v>
      </c>
      <c r="BE397" s="245">
        <f>IF(N397="základní",J397,0)</f>
        <v>0</v>
      </c>
      <c r="BF397" s="245">
        <f>IF(N397="snížená",J397,0)</f>
        <v>0</v>
      </c>
      <c r="BG397" s="245">
        <f>IF(N397="zákl. přenesená",J397,0)</f>
        <v>0</v>
      </c>
      <c r="BH397" s="245">
        <f>IF(N397="sníž. přenesená",J397,0)</f>
        <v>0</v>
      </c>
      <c r="BI397" s="245">
        <f>IF(N397="nulová",J397,0)</f>
        <v>0</v>
      </c>
      <c r="BJ397" s="18" t="s">
        <v>165</v>
      </c>
      <c r="BK397" s="245">
        <f>ROUND(I397*H397,2)</f>
        <v>0</v>
      </c>
      <c r="BL397" s="18" t="s">
        <v>165</v>
      </c>
      <c r="BM397" s="244" t="s">
        <v>461</v>
      </c>
    </row>
    <row r="398" s="14" customFormat="1">
      <c r="A398" s="14"/>
      <c r="B398" s="257"/>
      <c r="C398" s="258"/>
      <c r="D398" s="248" t="s">
        <v>166</v>
      </c>
      <c r="E398" s="259" t="s">
        <v>1</v>
      </c>
      <c r="F398" s="260" t="s">
        <v>462</v>
      </c>
      <c r="G398" s="258"/>
      <c r="H398" s="261">
        <v>38.682000000000002</v>
      </c>
      <c r="I398" s="262"/>
      <c r="J398" s="258"/>
      <c r="K398" s="258"/>
      <c r="L398" s="263"/>
      <c r="M398" s="264"/>
      <c r="N398" s="265"/>
      <c r="O398" s="265"/>
      <c r="P398" s="265"/>
      <c r="Q398" s="265"/>
      <c r="R398" s="265"/>
      <c r="S398" s="265"/>
      <c r="T398" s="26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7" t="s">
        <v>166</v>
      </c>
      <c r="AU398" s="267" t="s">
        <v>81</v>
      </c>
      <c r="AV398" s="14" t="s">
        <v>81</v>
      </c>
      <c r="AW398" s="14" t="s">
        <v>30</v>
      </c>
      <c r="AX398" s="14" t="s">
        <v>73</v>
      </c>
      <c r="AY398" s="267" t="s">
        <v>158</v>
      </c>
    </row>
    <row r="399" s="15" customFormat="1">
      <c r="A399" s="15"/>
      <c r="B399" s="268"/>
      <c r="C399" s="269"/>
      <c r="D399" s="248" t="s">
        <v>166</v>
      </c>
      <c r="E399" s="270" t="s">
        <v>1</v>
      </c>
      <c r="F399" s="271" t="s">
        <v>169</v>
      </c>
      <c r="G399" s="269"/>
      <c r="H399" s="272">
        <v>38.682000000000002</v>
      </c>
      <c r="I399" s="273"/>
      <c r="J399" s="269"/>
      <c r="K399" s="269"/>
      <c r="L399" s="274"/>
      <c r="M399" s="275"/>
      <c r="N399" s="276"/>
      <c r="O399" s="276"/>
      <c r="P399" s="276"/>
      <c r="Q399" s="276"/>
      <c r="R399" s="276"/>
      <c r="S399" s="276"/>
      <c r="T399" s="27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8" t="s">
        <v>166</v>
      </c>
      <c r="AU399" s="278" t="s">
        <v>81</v>
      </c>
      <c r="AV399" s="15" t="s">
        <v>165</v>
      </c>
      <c r="AW399" s="15" t="s">
        <v>30</v>
      </c>
      <c r="AX399" s="15" t="s">
        <v>79</v>
      </c>
      <c r="AY399" s="278" t="s">
        <v>158</v>
      </c>
    </row>
    <row r="400" s="12" customFormat="1" ht="22.8" customHeight="1">
      <c r="A400" s="12"/>
      <c r="B400" s="217"/>
      <c r="C400" s="218"/>
      <c r="D400" s="219" t="s">
        <v>72</v>
      </c>
      <c r="E400" s="231" t="s">
        <v>172</v>
      </c>
      <c r="F400" s="231" t="s">
        <v>463</v>
      </c>
      <c r="G400" s="218"/>
      <c r="H400" s="218"/>
      <c r="I400" s="221"/>
      <c r="J400" s="232">
        <f>BK400</f>
        <v>0</v>
      </c>
      <c r="K400" s="218"/>
      <c r="L400" s="223"/>
      <c r="M400" s="224"/>
      <c r="N400" s="225"/>
      <c r="O400" s="225"/>
      <c r="P400" s="226">
        <f>SUM(P401:P562)</f>
        <v>0</v>
      </c>
      <c r="Q400" s="225"/>
      <c r="R400" s="226">
        <f>SUM(R401:R562)</f>
        <v>46.712980950000002</v>
      </c>
      <c r="S400" s="225"/>
      <c r="T400" s="227">
        <f>SUM(T401:T562)</f>
        <v>0.076399999999999996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8" t="s">
        <v>79</v>
      </c>
      <c r="AT400" s="229" t="s">
        <v>72</v>
      </c>
      <c r="AU400" s="229" t="s">
        <v>79</v>
      </c>
      <c r="AY400" s="228" t="s">
        <v>158</v>
      </c>
      <c r="BK400" s="230">
        <f>SUM(BK401:BK562)</f>
        <v>0</v>
      </c>
    </row>
    <row r="401" s="2" customFormat="1" ht="21.75" customHeight="1">
      <c r="A401" s="39"/>
      <c r="B401" s="40"/>
      <c r="C401" s="233" t="s">
        <v>464</v>
      </c>
      <c r="D401" s="233" t="s">
        <v>160</v>
      </c>
      <c r="E401" s="234" t="s">
        <v>465</v>
      </c>
      <c r="F401" s="235" t="s">
        <v>466</v>
      </c>
      <c r="G401" s="236" t="s">
        <v>163</v>
      </c>
      <c r="H401" s="237">
        <v>119.38</v>
      </c>
      <c r="I401" s="238"/>
      <c r="J401" s="239">
        <f>ROUND(I401*H401,2)</f>
        <v>0</v>
      </c>
      <c r="K401" s="235" t="s">
        <v>164</v>
      </c>
      <c r="L401" s="45"/>
      <c r="M401" s="240" t="s">
        <v>1</v>
      </c>
      <c r="N401" s="241" t="s">
        <v>40</v>
      </c>
      <c r="O401" s="93"/>
      <c r="P401" s="242">
        <f>O401*H401</f>
        <v>0</v>
      </c>
      <c r="Q401" s="242">
        <v>0.0030000000000000001</v>
      </c>
      <c r="R401" s="242">
        <f>Q401*H401</f>
        <v>0.35814000000000001</v>
      </c>
      <c r="S401" s="242">
        <v>0</v>
      </c>
      <c r="T401" s="24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4" t="s">
        <v>165</v>
      </c>
      <c r="AT401" s="244" t="s">
        <v>160</v>
      </c>
      <c r="AU401" s="244" t="s">
        <v>81</v>
      </c>
      <c r="AY401" s="18" t="s">
        <v>158</v>
      </c>
      <c r="BE401" s="245">
        <f>IF(N401="základní",J401,0)</f>
        <v>0</v>
      </c>
      <c r="BF401" s="245">
        <f>IF(N401="snížená",J401,0)</f>
        <v>0</v>
      </c>
      <c r="BG401" s="245">
        <f>IF(N401="zákl. přenesená",J401,0)</f>
        <v>0</v>
      </c>
      <c r="BH401" s="245">
        <f>IF(N401="sníž. přenesená",J401,0)</f>
        <v>0</v>
      </c>
      <c r="BI401" s="245">
        <f>IF(N401="nulová",J401,0)</f>
        <v>0</v>
      </c>
      <c r="BJ401" s="18" t="s">
        <v>165</v>
      </c>
      <c r="BK401" s="245">
        <f>ROUND(I401*H401,2)</f>
        <v>0</v>
      </c>
      <c r="BL401" s="18" t="s">
        <v>165</v>
      </c>
      <c r="BM401" s="244" t="s">
        <v>467</v>
      </c>
    </row>
    <row r="402" s="13" customFormat="1">
      <c r="A402" s="13"/>
      <c r="B402" s="246"/>
      <c r="C402" s="247"/>
      <c r="D402" s="248" t="s">
        <v>166</v>
      </c>
      <c r="E402" s="249" t="s">
        <v>1</v>
      </c>
      <c r="F402" s="250" t="s">
        <v>468</v>
      </c>
      <c r="G402" s="247"/>
      <c r="H402" s="249" t="s">
        <v>1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6" t="s">
        <v>166</v>
      </c>
      <c r="AU402" s="256" t="s">
        <v>81</v>
      </c>
      <c r="AV402" s="13" t="s">
        <v>79</v>
      </c>
      <c r="AW402" s="13" t="s">
        <v>30</v>
      </c>
      <c r="AX402" s="13" t="s">
        <v>73</v>
      </c>
      <c r="AY402" s="256" t="s">
        <v>158</v>
      </c>
    </row>
    <row r="403" s="14" customFormat="1">
      <c r="A403" s="14"/>
      <c r="B403" s="257"/>
      <c r="C403" s="258"/>
      <c r="D403" s="248" t="s">
        <v>166</v>
      </c>
      <c r="E403" s="259" t="s">
        <v>1</v>
      </c>
      <c r="F403" s="260" t="s">
        <v>469</v>
      </c>
      <c r="G403" s="258"/>
      <c r="H403" s="261">
        <v>31.050000000000001</v>
      </c>
      <c r="I403" s="262"/>
      <c r="J403" s="258"/>
      <c r="K403" s="258"/>
      <c r="L403" s="263"/>
      <c r="M403" s="264"/>
      <c r="N403" s="265"/>
      <c r="O403" s="265"/>
      <c r="P403" s="265"/>
      <c r="Q403" s="265"/>
      <c r="R403" s="265"/>
      <c r="S403" s="265"/>
      <c r="T403" s="26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7" t="s">
        <v>166</v>
      </c>
      <c r="AU403" s="267" t="s">
        <v>81</v>
      </c>
      <c r="AV403" s="14" t="s">
        <v>81</v>
      </c>
      <c r="AW403" s="14" t="s">
        <v>30</v>
      </c>
      <c r="AX403" s="14" t="s">
        <v>73</v>
      </c>
      <c r="AY403" s="267" t="s">
        <v>158</v>
      </c>
    </row>
    <row r="404" s="13" customFormat="1">
      <c r="A404" s="13"/>
      <c r="B404" s="246"/>
      <c r="C404" s="247"/>
      <c r="D404" s="248" t="s">
        <v>166</v>
      </c>
      <c r="E404" s="249" t="s">
        <v>1</v>
      </c>
      <c r="F404" s="250" t="s">
        <v>470</v>
      </c>
      <c r="G404" s="247"/>
      <c r="H404" s="249" t="s">
        <v>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6" t="s">
        <v>166</v>
      </c>
      <c r="AU404" s="256" t="s">
        <v>81</v>
      </c>
      <c r="AV404" s="13" t="s">
        <v>79</v>
      </c>
      <c r="AW404" s="13" t="s">
        <v>30</v>
      </c>
      <c r="AX404" s="13" t="s">
        <v>73</v>
      </c>
      <c r="AY404" s="256" t="s">
        <v>158</v>
      </c>
    </row>
    <row r="405" s="14" customFormat="1">
      <c r="A405" s="14"/>
      <c r="B405" s="257"/>
      <c r="C405" s="258"/>
      <c r="D405" s="248" t="s">
        <v>166</v>
      </c>
      <c r="E405" s="259" t="s">
        <v>1</v>
      </c>
      <c r="F405" s="260" t="s">
        <v>471</v>
      </c>
      <c r="G405" s="258"/>
      <c r="H405" s="261">
        <v>27.079999999999998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7" t="s">
        <v>166</v>
      </c>
      <c r="AU405" s="267" t="s">
        <v>81</v>
      </c>
      <c r="AV405" s="14" t="s">
        <v>81</v>
      </c>
      <c r="AW405" s="14" t="s">
        <v>30</v>
      </c>
      <c r="AX405" s="14" t="s">
        <v>73</v>
      </c>
      <c r="AY405" s="267" t="s">
        <v>158</v>
      </c>
    </row>
    <row r="406" s="14" customFormat="1">
      <c r="A406" s="14"/>
      <c r="B406" s="257"/>
      <c r="C406" s="258"/>
      <c r="D406" s="248" t="s">
        <v>166</v>
      </c>
      <c r="E406" s="259" t="s">
        <v>1</v>
      </c>
      <c r="F406" s="260" t="s">
        <v>472</v>
      </c>
      <c r="G406" s="258"/>
      <c r="H406" s="261">
        <v>61.25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166</v>
      </c>
      <c r="AU406" s="267" t="s">
        <v>81</v>
      </c>
      <c r="AV406" s="14" t="s">
        <v>81</v>
      </c>
      <c r="AW406" s="14" t="s">
        <v>30</v>
      </c>
      <c r="AX406" s="14" t="s">
        <v>73</v>
      </c>
      <c r="AY406" s="267" t="s">
        <v>158</v>
      </c>
    </row>
    <row r="407" s="15" customFormat="1">
      <c r="A407" s="15"/>
      <c r="B407" s="268"/>
      <c r="C407" s="269"/>
      <c r="D407" s="248" t="s">
        <v>166</v>
      </c>
      <c r="E407" s="270" t="s">
        <v>1</v>
      </c>
      <c r="F407" s="271" t="s">
        <v>169</v>
      </c>
      <c r="G407" s="269"/>
      <c r="H407" s="272">
        <v>119.38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166</v>
      </c>
      <c r="AU407" s="278" t="s">
        <v>81</v>
      </c>
      <c r="AV407" s="15" t="s">
        <v>165</v>
      </c>
      <c r="AW407" s="15" t="s">
        <v>30</v>
      </c>
      <c r="AX407" s="15" t="s">
        <v>79</v>
      </c>
      <c r="AY407" s="278" t="s">
        <v>158</v>
      </c>
    </row>
    <row r="408" s="2" customFormat="1" ht="21.75" customHeight="1">
      <c r="A408" s="39"/>
      <c r="B408" s="40"/>
      <c r="C408" s="233" t="s">
        <v>330</v>
      </c>
      <c r="D408" s="233" t="s">
        <v>160</v>
      </c>
      <c r="E408" s="234" t="s">
        <v>473</v>
      </c>
      <c r="F408" s="235" t="s">
        <v>474</v>
      </c>
      <c r="G408" s="236" t="s">
        <v>163</v>
      </c>
      <c r="H408" s="237">
        <v>119.38</v>
      </c>
      <c r="I408" s="238"/>
      <c r="J408" s="239">
        <f>ROUND(I408*H408,2)</f>
        <v>0</v>
      </c>
      <c r="K408" s="235" t="s">
        <v>164</v>
      </c>
      <c r="L408" s="45"/>
      <c r="M408" s="240" t="s">
        <v>1</v>
      </c>
      <c r="N408" s="241" t="s">
        <v>40</v>
      </c>
      <c r="O408" s="93"/>
      <c r="P408" s="242">
        <f>O408*H408</f>
        <v>0</v>
      </c>
      <c r="Q408" s="242">
        <v>0.0057000000000000002</v>
      </c>
      <c r="R408" s="242">
        <f>Q408*H408</f>
        <v>0.68046600000000002</v>
      </c>
      <c r="S408" s="242">
        <v>0</v>
      </c>
      <c r="T408" s="24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4" t="s">
        <v>165</v>
      </c>
      <c r="AT408" s="244" t="s">
        <v>160</v>
      </c>
      <c r="AU408" s="244" t="s">
        <v>81</v>
      </c>
      <c r="AY408" s="18" t="s">
        <v>158</v>
      </c>
      <c r="BE408" s="245">
        <f>IF(N408="základní",J408,0)</f>
        <v>0</v>
      </c>
      <c r="BF408" s="245">
        <f>IF(N408="snížená",J408,0)</f>
        <v>0</v>
      </c>
      <c r="BG408" s="245">
        <f>IF(N408="zákl. přenesená",J408,0)</f>
        <v>0</v>
      </c>
      <c r="BH408" s="245">
        <f>IF(N408="sníž. přenesená",J408,0)</f>
        <v>0</v>
      </c>
      <c r="BI408" s="245">
        <f>IF(N408="nulová",J408,0)</f>
        <v>0</v>
      </c>
      <c r="BJ408" s="18" t="s">
        <v>165</v>
      </c>
      <c r="BK408" s="245">
        <f>ROUND(I408*H408,2)</f>
        <v>0</v>
      </c>
      <c r="BL408" s="18" t="s">
        <v>165</v>
      </c>
      <c r="BM408" s="244" t="s">
        <v>475</v>
      </c>
    </row>
    <row r="409" s="13" customFormat="1">
      <c r="A409" s="13"/>
      <c r="B409" s="246"/>
      <c r="C409" s="247"/>
      <c r="D409" s="248" t="s">
        <v>166</v>
      </c>
      <c r="E409" s="249" t="s">
        <v>1</v>
      </c>
      <c r="F409" s="250" t="s">
        <v>468</v>
      </c>
      <c r="G409" s="247"/>
      <c r="H409" s="249" t="s">
        <v>1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6" t="s">
        <v>166</v>
      </c>
      <c r="AU409" s="256" t="s">
        <v>81</v>
      </c>
      <c r="AV409" s="13" t="s">
        <v>79</v>
      </c>
      <c r="AW409" s="13" t="s">
        <v>30</v>
      </c>
      <c r="AX409" s="13" t="s">
        <v>73</v>
      </c>
      <c r="AY409" s="256" t="s">
        <v>158</v>
      </c>
    </row>
    <row r="410" s="14" customFormat="1">
      <c r="A410" s="14"/>
      <c r="B410" s="257"/>
      <c r="C410" s="258"/>
      <c r="D410" s="248" t="s">
        <v>166</v>
      </c>
      <c r="E410" s="259" t="s">
        <v>1</v>
      </c>
      <c r="F410" s="260" t="s">
        <v>469</v>
      </c>
      <c r="G410" s="258"/>
      <c r="H410" s="261">
        <v>31.050000000000001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166</v>
      </c>
      <c r="AU410" s="267" t="s">
        <v>81</v>
      </c>
      <c r="AV410" s="14" t="s">
        <v>81</v>
      </c>
      <c r="AW410" s="14" t="s">
        <v>30</v>
      </c>
      <c r="AX410" s="14" t="s">
        <v>73</v>
      </c>
      <c r="AY410" s="267" t="s">
        <v>158</v>
      </c>
    </row>
    <row r="411" s="13" customFormat="1">
      <c r="A411" s="13"/>
      <c r="B411" s="246"/>
      <c r="C411" s="247"/>
      <c r="D411" s="248" t="s">
        <v>166</v>
      </c>
      <c r="E411" s="249" t="s">
        <v>1</v>
      </c>
      <c r="F411" s="250" t="s">
        <v>470</v>
      </c>
      <c r="G411" s="247"/>
      <c r="H411" s="249" t="s">
        <v>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6" t="s">
        <v>166</v>
      </c>
      <c r="AU411" s="256" t="s">
        <v>81</v>
      </c>
      <c r="AV411" s="13" t="s">
        <v>79</v>
      </c>
      <c r="AW411" s="13" t="s">
        <v>30</v>
      </c>
      <c r="AX411" s="13" t="s">
        <v>73</v>
      </c>
      <c r="AY411" s="256" t="s">
        <v>158</v>
      </c>
    </row>
    <row r="412" s="14" customFormat="1">
      <c r="A412" s="14"/>
      <c r="B412" s="257"/>
      <c r="C412" s="258"/>
      <c r="D412" s="248" t="s">
        <v>166</v>
      </c>
      <c r="E412" s="259" t="s">
        <v>1</v>
      </c>
      <c r="F412" s="260" t="s">
        <v>471</v>
      </c>
      <c r="G412" s="258"/>
      <c r="H412" s="261">
        <v>27.079999999999998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7" t="s">
        <v>166</v>
      </c>
      <c r="AU412" s="267" t="s">
        <v>81</v>
      </c>
      <c r="AV412" s="14" t="s">
        <v>81</v>
      </c>
      <c r="AW412" s="14" t="s">
        <v>30</v>
      </c>
      <c r="AX412" s="14" t="s">
        <v>73</v>
      </c>
      <c r="AY412" s="267" t="s">
        <v>158</v>
      </c>
    </row>
    <row r="413" s="14" customFormat="1">
      <c r="A413" s="14"/>
      <c r="B413" s="257"/>
      <c r="C413" s="258"/>
      <c r="D413" s="248" t="s">
        <v>166</v>
      </c>
      <c r="E413" s="259" t="s">
        <v>1</v>
      </c>
      <c r="F413" s="260" t="s">
        <v>472</v>
      </c>
      <c r="G413" s="258"/>
      <c r="H413" s="261">
        <v>61.25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7" t="s">
        <v>166</v>
      </c>
      <c r="AU413" s="267" t="s">
        <v>81</v>
      </c>
      <c r="AV413" s="14" t="s">
        <v>81</v>
      </c>
      <c r="AW413" s="14" t="s">
        <v>30</v>
      </c>
      <c r="AX413" s="14" t="s">
        <v>73</v>
      </c>
      <c r="AY413" s="267" t="s">
        <v>158</v>
      </c>
    </row>
    <row r="414" s="15" customFormat="1">
      <c r="A414" s="15"/>
      <c r="B414" s="268"/>
      <c r="C414" s="269"/>
      <c r="D414" s="248" t="s">
        <v>166</v>
      </c>
      <c r="E414" s="270" t="s">
        <v>1</v>
      </c>
      <c r="F414" s="271" t="s">
        <v>169</v>
      </c>
      <c r="G414" s="269"/>
      <c r="H414" s="272">
        <v>119.38</v>
      </c>
      <c r="I414" s="273"/>
      <c r="J414" s="269"/>
      <c r="K414" s="269"/>
      <c r="L414" s="274"/>
      <c r="M414" s="275"/>
      <c r="N414" s="276"/>
      <c r="O414" s="276"/>
      <c r="P414" s="276"/>
      <c r="Q414" s="276"/>
      <c r="R414" s="276"/>
      <c r="S414" s="276"/>
      <c r="T414" s="27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8" t="s">
        <v>166</v>
      </c>
      <c r="AU414" s="278" t="s">
        <v>81</v>
      </c>
      <c r="AV414" s="15" t="s">
        <v>165</v>
      </c>
      <c r="AW414" s="15" t="s">
        <v>30</v>
      </c>
      <c r="AX414" s="15" t="s">
        <v>79</v>
      </c>
      <c r="AY414" s="278" t="s">
        <v>158</v>
      </c>
    </row>
    <row r="415" s="2" customFormat="1" ht="21.75" customHeight="1">
      <c r="A415" s="39"/>
      <c r="B415" s="40"/>
      <c r="C415" s="233" t="s">
        <v>476</v>
      </c>
      <c r="D415" s="233" t="s">
        <v>160</v>
      </c>
      <c r="E415" s="234" t="s">
        <v>477</v>
      </c>
      <c r="F415" s="235" t="s">
        <v>478</v>
      </c>
      <c r="G415" s="236" t="s">
        <v>163</v>
      </c>
      <c r="H415" s="237">
        <v>576.14999999999998</v>
      </c>
      <c r="I415" s="238"/>
      <c r="J415" s="239">
        <f>ROUND(I415*H415,2)</f>
        <v>0</v>
      </c>
      <c r="K415" s="235" t="s">
        <v>164</v>
      </c>
      <c r="L415" s="45"/>
      <c r="M415" s="240" t="s">
        <v>1</v>
      </c>
      <c r="N415" s="241" t="s">
        <v>40</v>
      </c>
      <c r="O415" s="93"/>
      <c r="P415" s="242">
        <f>O415*H415</f>
        <v>0</v>
      </c>
      <c r="Q415" s="242">
        <v>0.0030000000000000001</v>
      </c>
      <c r="R415" s="242">
        <f>Q415*H415</f>
        <v>1.72845</v>
      </c>
      <c r="S415" s="242">
        <v>0</v>
      </c>
      <c r="T415" s="24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4" t="s">
        <v>165</v>
      </c>
      <c r="AT415" s="244" t="s">
        <v>160</v>
      </c>
      <c r="AU415" s="244" t="s">
        <v>81</v>
      </c>
      <c r="AY415" s="18" t="s">
        <v>158</v>
      </c>
      <c r="BE415" s="245">
        <f>IF(N415="základní",J415,0)</f>
        <v>0</v>
      </c>
      <c r="BF415" s="245">
        <f>IF(N415="snížená",J415,0)</f>
        <v>0</v>
      </c>
      <c r="BG415" s="245">
        <f>IF(N415="zákl. přenesená",J415,0)</f>
        <v>0</v>
      </c>
      <c r="BH415" s="245">
        <f>IF(N415="sníž. přenesená",J415,0)</f>
        <v>0</v>
      </c>
      <c r="BI415" s="245">
        <f>IF(N415="nulová",J415,0)</f>
        <v>0</v>
      </c>
      <c r="BJ415" s="18" t="s">
        <v>165</v>
      </c>
      <c r="BK415" s="245">
        <f>ROUND(I415*H415,2)</f>
        <v>0</v>
      </c>
      <c r="BL415" s="18" t="s">
        <v>165</v>
      </c>
      <c r="BM415" s="244" t="s">
        <v>479</v>
      </c>
    </row>
    <row r="416" s="13" customFormat="1">
      <c r="A416" s="13"/>
      <c r="B416" s="246"/>
      <c r="C416" s="247"/>
      <c r="D416" s="248" t="s">
        <v>166</v>
      </c>
      <c r="E416" s="249" t="s">
        <v>1</v>
      </c>
      <c r="F416" s="250" t="s">
        <v>468</v>
      </c>
      <c r="G416" s="247"/>
      <c r="H416" s="249" t="s">
        <v>1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6" t="s">
        <v>166</v>
      </c>
      <c r="AU416" s="256" t="s">
        <v>81</v>
      </c>
      <c r="AV416" s="13" t="s">
        <v>79</v>
      </c>
      <c r="AW416" s="13" t="s">
        <v>30</v>
      </c>
      <c r="AX416" s="13" t="s">
        <v>73</v>
      </c>
      <c r="AY416" s="256" t="s">
        <v>158</v>
      </c>
    </row>
    <row r="417" s="14" customFormat="1">
      <c r="A417" s="14"/>
      <c r="B417" s="257"/>
      <c r="C417" s="258"/>
      <c r="D417" s="248" t="s">
        <v>166</v>
      </c>
      <c r="E417" s="259" t="s">
        <v>1</v>
      </c>
      <c r="F417" s="260" t="s">
        <v>480</v>
      </c>
      <c r="G417" s="258"/>
      <c r="H417" s="261">
        <v>82.025999999999996</v>
      </c>
      <c r="I417" s="262"/>
      <c r="J417" s="258"/>
      <c r="K417" s="258"/>
      <c r="L417" s="263"/>
      <c r="M417" s="264"/>
      <c r="N417" s="265"/>
      <c r="O417" s="265"/>
      <c r="P417" s="265"/>
      <c r="Q417" s="265"/>
      <c r="R417" s="265"/>
      <c r="S417" s="265"/>
      <c r="T417" s="26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7" t="s">
        <v>166</v>
      </c>
      <c r="AU417" s="267" t="s">
        <v>81</v>
      </c>
      <c r="AV417" s="14" t="s">
        <v>81</v>
      </c>
      <c r="AW417" s="14" t="s">
        <v>30</v>
      </c>
      <c r="AX417" s="14" t="s">
        <v>73</v>
      </c>
      <c r="AY417" s="267" t="s">
        <v>158</v>
      </c>
    </row>
    <row r="418" s="13" customFormat="1">
      <c r="A418" s="13"/>
      <c r="B418" s="246"/>
      <c r="C418" s="247"/>
      <c r="D418" s="248" t="s">
        <v>166</v>
      </c>
      <c r="E418" s="249" t="s">
        <v>1</v>
      </c>
      <c r="F418" s="250" t="s">
        <v>470</v>
      </c>
      <c r="G418" s="247"/>
      <c r="H418" s="249" t="s">
        <v>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166</v>
      </c>
      <c r="AU418" s="256" t="s">
        <v>81</v>
      </c>
      <c r="AV418" s="13" t="s">
        <v>79</v>
      </c>
      <c r="AW418" s="13" t="s">
        <v>30</v>
      </c>
      <c r="AX418" s="13" t="s">
        <v>73</v>
      </c>
      <c r="AY418" s="256" t="s">
        <v>158</v>
      </c>
    </row>
    <row r="419" s="14" customFormat="1">
      <c r="A419" s="14"/>
      <c r="B419" s="257"/>
      <c r="C419" s="258"/>
      <c r="D419" s="248" t="s">
        <v>166</v>
      </c>
      <c r="E419" s="259" t="s">
        <v>1</v>
      </c>
      <c r="F419" s="260" t="s">
        <v>481</v>
      </c>
      <c r="G419" s="258"/>
      <c r="H419" s="261">
        <v>60.899999999999999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166</v>
      </c>
      <c r="AU419" s="267" t="s">
        <v>81</v>
      </c>
      <c r="AV419" s="14" t="s">
        <v>81</v>
      </c>
      <c r="AW419" s="14" t="s">
        <v>30</v>
      </c>
      <c r="AX419" s="14" t="s">
        <v>73</v>
      </c>
      <c r="AY419" s="267" t="s">
        <v>158</v>
      </c>
    </row>
    <row r="420" s="14" customFormat="1">
      <c r="A420" s="14"/>
      <c r="B420" s="257"/>
      <c r="C420" s="258"/>
      <c r="D420" s="248" t="s">
        <v>166</v>
      </c>
      <c r="E420" s="259" t="s">
        <v>1</v>
      </c>
      <c r="F420" s="260" t="s">
        <v>482</v>
      </c>
      <c r="G420" s="258"/>
      <c r="H420" s="261">
        <v>147.494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7" t="s">
        <v>166</v>
      </c>
      <c r="AU420" s="267" t="s">
        <v>81</v>
      </c>
      <c r="AV420" s="14" t="s">
        <v>81</v>
      </c>
      <c r="AW420" s="14" t="s">
        <v>30</v>
      </c>
      <c r="AX420" s="14" t="s">
        <v>73</v>
      </c>
      <c r="AY420" s="267" t="s">
        <v>158</v>
      </c>
    </row>
    <row r="421" s="14" customFormat="1">
      <c r="A421" s="14"/>
      <c r="B421" s="257"/>
      <c r="C421" s="258"/>
      <c r="D421" s="248" t="s">
        <v>166</v>
      </c>
      <c r="E421" s="259" t="s">
        <v>1</v>
      </c>
      <c r="F421" s="260" t="s">
        <v>483</v>
      </c>
      <c r="G421" s="258"/>
      <c r="H421" s="261">
        <v>116.904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166</v>
      </c>
      <c r="AU421" s="267" t="s">
        <v>81</v>
      </c>
      <c r="AV421" s="14" t="s">
        <v>81</v>
      </c>
      <c r="AW421" s="14" t="s">
        <v>30</v>
      </c>
      <c r="AX421" s="14" t="s">
        <v>73</v>
      </c>
      <c r="AY421" s="267" t="s">
        <v>158</v>
      </c>
    </row>
    <row r="422" s="14" customFormat="1">
      <c r="A422" s="14"/>
      <c r="B422" s="257"/>
      <c r="C422" s="258"/>
      <c r="D422" s="248" t="s">
        <v>166</v>
      </c>
      <c r="E422" s="259" t="s">
        <v>1</v>
      </c>
      <c r="F422" s="260" t="s">
        <v>484</v>
      </c>
      <c r="G422" s="258"/>
      <c r="H422" s="261">
        <v>47.5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7" t="s">
        <v>166</v>
      </c>
      <c r="AU422" s="267" t="s">
        <v>81</v>
      </c>
      <c r="AV422" s="14" t="s">
        <v>81</v>
      </c>
      <c r="AW422" s="14" t="s">
        <v>30</v>
      </c>
      <c r="AX422" s="14" t="s">
        <v>73</v>
      </c>
      <c r="AY422" s="267" t="s">
        <v>158</v>
      </c>
    </row>
    <row r="423" s="14" customFormat="1">
      <c r="A423" s="14"/>
      <c r="B423" s="257"/>
      <c r="C423" s="258"/>
      <c r="D423" s="248" t="s">
        <v>166</v>
      </c>
      <c r="E423" s="259" t="s">
        <v>1</v>
      </c>
      <c r="F423" s="260" t="s">
        <v>485</v>
      </c>
      <c r="G423" s="258"/>
      <c r="H423" s="261">
        <v>45.936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7" t="s">
        <v>166</v>
      </c>
      <c r="AU423" s="267" t="s">
        <v>81</v>
      </c>
      <c r="AV423" s="14" t="s">
        <v>81</v>
      </c>
      <c r="AW423" s="14" t="s">
        <v>30</v>
      </c>
      <c r="AX423" s="14" t="s">
        <v>73</v>
      </c>
      <c r="AY423" s="267" t="s">
        <v>158</v>
      </c>
    </row>
    <row r="424" s="14" customFormat="1">
      <c r="A424" s="14"/>
      <c r="B424" s="257"/>
      <c r="C424" s="258"/>
      <c r="D424" s="248" t="s">
        <v>166</v>
      </c>
      <c r="E424" s="259" t="s">
        <v>1</v>
      </c>
      <c r="F424" s="260" t="s">
        <v>486</v>
      </c>
      <c r="G424" s="258"/>
      <c r="H424" s="261">
        <v>238.28999999999999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7" t="s">
        <v>166</v>
      </c>
      <c r="AU424" s="267" t="s">
        <v>81</v>
      </c>
      <c r="AV424" s="14" t="s">
        <v>81</v>
      </c>
      <c r="AW424" s="14" t="s">
        <v>30</v>
      </c>
      <c r="AX424" s="14" t="s">
        <v>73</v>
      </c>
      <c r="AY424" s="267" t="s">
        <v>158</v>
      </c>
    </row>
    <row r="425" s="13" customFormat="1">
      <c r="A425" s="13"/>
      <c r="B425" s="246"/>
      <c r="C425" s="247"/>
      <c r="D425" s="248" t="s">
        <v>166</v>
      </c>
      <c r="E425" s="249" t="s">
        <v>1</v>
      </c>
      <c r="F425" s="250" t="s">
        <v>487</v>
      </c>
      <c r="G425" s="247"/>
      <c r="H425" s="249" t="s">
        <v>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166</v>
      </c>
      <c r="AU425" s="256" t="s">
        <v>81</v>
      </c>
      <c r="AV425" s="13" t="s">
        <v>79</v>
      </c>
      <c r="AW425" s="13" t="s">
        <v>30</v>
      </c>
      <c r="AX425" s="13" t="s">
        <v>73</v>
      </c>
      <c r="AY425" s="256" t="s">
        <v>158</v>
      </c>
    </row>
    <row r="426" s="14" customFormat="1">
      <c r="A426" s="14"/>
      <c r="B426" s="257"/>
      <c r="C426" s="258"/>
      <c r="D426" s="248" t="s">
        <v>166</v>
      </c>
      <c r="E426" s="259" t="s">
        <v>1</v>
      </c>
      <c r="F426" s="260" t="s">
        <v>488</v>
      </c>
      <c r="G426" s="258"/>
      <c r="H426" s="261">
        <v>-45.799999999999997</v>
      </c>
      <c r="I426" s="262"/>
      <c r="J426" s="258"/>
      <c r="K426" s="258"/>
      <c r="L426" s="263"/>
      <c r="M426" s="264"/>
      <c r="N426" s="265"/>
      <c r="O426" s="265"/>
      <c r="P426" s="265"/>
      <c r="Q426" s="265"/>
      <c r="R426" s="265"/>
      <c r="S426" s="265"/>
      <c r="T426" s="26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7" t="s">
        <v>166</v>
      </c>
      <c r="AU426" s="267" t="s">
        <v>81</v>
      </c>
      <c r="AV426" s="14" t="s">
        <v>81</v>
      </c>
      <c r="AW426" s="14" t="s">
        <v>30</v>
      </c>
      <c r="AX426" s="14" t="s">
        <v>73</v>
      </c>
      <c r="AY426" s="267" t="s">
        <v>158</v>
      </c>
    </row>
    <row r="427" s="14" customFormat="1">
      <c r="A427" s="14"/>
      <c r="B427" s="257"/>
      <c r="C427" s="258"/>
      <c r="D427" s="248" t="s">
        <v>166</v>
      </c>
      <c r="E427" s="259" t="s">
        <v>1</v>
      </c>
      <c r="F427" s="260" t="s">
        <v>489</v>
      </c>
      <c r="G427" s="258"/>
      <c r="H427" s="261">
        <v>-3.2000000000000002</v>
      </c>
      <c r="I427" s="262"/>
      <c r="J427" s="258"/>
      <c r="K427" s="258"/>
      <c r="L427" s="263"/>
      <c r="M427" s="264"/>
      <c r="N427" s="265"/>
      <c r="O427" s="265"/>
      <c r="P427" s="265"/>
      <c r="Q427" s="265"/>
      <c r="R427" s="265"/>
      <c r="S427" s="265"/>
      <c r="T427" s="26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7" t="s">
        <v>166</v>
      </c>
      <c r="AU427" s="267" t="s">
        <v>81</v>
      </c>
      <c r="AV427" s="14" t="s">
        <v>81</v>
      </c>
      <c r="AW427" s="14" t="s">
        <v>30</v>
      </c>
      <c r="AX427" s="14" t="s">
        <v>73</v>
      </c>
      <c r="AY427" s="267" t="s">
        <v>158</v>
      </c>
    </row>
    <row r="428" s="14" customFormat="1">
      <c r="A428" s="14"/>
      <c r="B428" s="257"/>
      <c r="C428" s="258"/>
      <c r="D428" s="248" t="s">
        <v>166</v>
      </c>
      <c r="E428" s="259" t="s">
        <v>1</v>
      </c>
      <c r="F428" s="260" t="s">
        <v>490</v>
      </c>
      <c r="G428" s="258"/>
      <c r="H428" s="261">
        <v>-31.367999999999999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7" t="s">
        <v>166</v>
      </c>
      <c r="AU428" s="267" t="s">
        <v>81</v>
      </c>
      <c r="AV428" s="14" t="s">
        <v>81</v>
      </c>
      <c r="AW428" s="14" t="s">
        <v>30</v>
      </c>
      <c r="AX428" s="14" t="s">
        <v>73</v>
      </c>
      <c r="AY428" s="267" t="s">
        <v>158</v>
      </c>
    </row>
    <row r="429" s="13" customFormat="1">
      <c r="A429" s="13"/>
      <c r="B429" s="246"/>
      <c r="C429" s="247"/>
      <c r="D429" s="248" t="s">
        <v>166</v>
      </c>
      <c r="E429" s="249" t="s">
        <v>1</v>
      </c>
      <c r="F429" s="250" t="s">
        <v>491</v>
      </c>
      <c r="G429" s="247"/>
      <c r="H429" s="249" t="s">
        <v>1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166</v>
      </c>
      <c r="AU429" s="256" t="s">
        <v>81</v>
      </c>
      <c r="AV429" s="13" t="s">
        <v>79</v>
      </c>
      <c r="AW429" s="13" t="s">
        <v>30</v>
      </c>
      <c r="AX429" s="13" t="s">
        <v>73</v>
      </c>
      <c r="AY429" s="256" t="s">
        <v>158</v>
      </c>
    </row>
    <row r="430" s="14" customFormat="1">
      <c r="A430" s="14"/>
      <c r="B430" s="257"/>
      <c r="C430" s="258"/>
      <c r="D430" s="248" t="s">
        <v>166</v>
      </c>
      <c r="E430" s="259" t="s">
        <v>1</v>
      </c>
      <c r="F430" s="260" t="s">
        <v>492</v>
      </c>
      <c r="G430" s="258"/>
      <c r="H430" s="261">
        <v>-1.6000000000000001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7" t="s">
        <v>166</v>
      </c>
      <c r="AU430" s="267" t="s">
        <v>81</v>
      </c>
      <c r="AV430" s="14" t="s">
        <v>81</v>
      </c>
      <c r="AW430" s="14" t="s">
        <v>30</v>
      </c>
      <c r="AX430" s="14" t="s">
        <v>73</v>
      </c>
      <c r="AY430" s="267" t="s">
        <v>158</v>
      </c>
    </row>
    <row r="431" s="14" customFormat="1">
      <c r="A431" s="14"/>
      <c r="B431" s="257"/>
      <c r="C431" s="258"/>
      <c r="D431" s="248" t="s">
        <v>166</v>
      </c>
      <c r="E431" s="259" t="s">
        <v>1</v>
      </c>
      <c r="F431" s="260" t="s">
        <v>493</v>
      </c>
      <c r="G431" s="258"/>
      <c r="H431" s="261">
        <v>-55.219999999999999</v>
      </c>
      <c r="I431" s="262"/>
      <c r="J431" s="258"/>
      <c r="K431" s="258"/>
      <c r="L431" s="263"/>
      <c r="M431" s="264"/>
      <c r="N431" s="265"/>
      <c r="O431" s="265"/>
      <c r="P431" s="265"/>
      <c r="Q431" s="265"/>
      <c r="R431" s="265"/>
      <c r="S431" s="265"/>
      <c r="T431" s="26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7" t="s">
        <v>166</v>
      </c>
      <c r="AU431" s="267" t="s">
        <v>81</v>
      </c>
      <c r="AV431" s="14" t="s">
        <v>81</v>
      </c>
      <c r="AW431" s="14" t="s">
        <v>30</v>
      </c>
      <c r="AX431" s="14" t="s">
        <v>73</v>
      </c>
      <c r="AY431" s="267" t="s">
        <v>158</v>
      </c>
    </row>
    <row r="432" s="14" customFormat="1">
      <c r="A432" s="14"/>
      <c r="B432" s="257"/>
      <c r="C432" s="258"/>
      <c r="D432" s="248" t="s">
        <v>166</v>
      </c>
      <c r="E432" s="259" t="s">
        <v>1</v>
      </c>
      <c r="F432" s="260" t="s">
        <v>494</v>
      </c>
      <c r="G432" s="258"/>
      <c r="H432" s="261">
        <v>-25.712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7" t="s">
        <v>166</v>
      </c>
      <c r="AU432" s="267" t="s">
        <v>81</v>
      </c>
      <c r="AV432" s="14" t="s">
        <v>81</v>
      </c>
      <c r="AW432" s="14" t="s">
        <v>30</v>
      </c>
      <c r="AX432" s="14" t="s">
        <v>73</v>
      </c>
      <c r="AY432" s="267" t="s">
        <v>158</v>
      </c>
    </row>
    <row r="433" s="15" customFormat="1">
      <c r="A433" s="15"/>
      <c r="B433" s="268"/>
      <c r="C433" s="269"/>
      <c r="D433" s="248" t="s">
        <v>166</v>
      </c>
      <c r="E433" s="270" t="s">
        <v>1</v>
      </c>
      <c r="F433" s="271" t="s">
        <v>169</v>
      </c>
      <c r="G433" s="269"/>
      <c r="H433" s="272">
        <v>576.14999999999986</v>
      </c>
      <c r="I433" s="273"/>
      <c r="J433" s="269"/>
      <c r="K433" s="269"/>
      <c r="L433" s="274"/>
      <c r="M433" s="275"/>
      <c r="N433" s="276"/>
      <c r="O433" s="276"/>
      <c r="P433" s="276"/>
      <c r="Q433" s="276"/>
      <c r="R433" s="276"/>
      <c r="S433" s="276"/>
      <c r="T433" s="27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8" t="s">
        <v>166</v>
      </c>
      <c r="AU433" s="278" t="s">
        <v>81</v>
      </c>
      <c r="AV433" s="15" t="s">
        <v>165</v>
      </c>
      <c r="AW433" s="15" t="s">
        <v>30</v>
      </c>
      <c r="AX433" s="15" t="s">
        <v>79</v>
      </c>
      <c r="AY433" s="278" t="s">
        <v>158</v>
      </c>
    </row>
    <row r="434" s="2" customFormat="1" ht="21.75" customHeight="1">
      <c r="A434" s="39"/>
      <c r="B434" s="40"/>
      <c r="C434" s="233" t="s">
        <v>334</v>
      </c>
      <c r="D434" s="233" t="s">
        <v>160</v>
      </c>
      <c r="E434" s="234" t="s">
        <v>495</v>
      </c>
      <c r="F434" s="235" t="s">
        <v>496</v>
      </c>
      <c r="G434" s="236" t="s">
        <v>163</v>
      </c>
      <c r="H434" s="237">
        <v>86.180000000000007</v>
      </c>
      <c r="I434" s="238"/>
      <c r="J434" s="239">
        <f>ROUND(I434*H434,2)</f>
        <v>0</v>
      </c>
      <c r="K434" s="235" t="s">
        <v>164</v>
      </c>
      <c r="L434" s="45"/>
      <c r="M434" s="240" t="s">
        <v>1</v>
      </c>
      <c r="N434" s="241" t="s">
        <v>40</v>
      </c>
      <c r="O434" s="93"/>
      <c r="P434" s="242">
        <f>O434*H434</f>
        <v>0</v>
      </c>
      <c r="Q434" s="242">
        <v>0.013129999999999999</v>
      </c>
      <c r="R434" s="242">
        <f>Q434*H434</f>
        <v>1.1315434</v>
      </c>
      <c r="S434" s="242">
        <v>0</v>
      </c>
      <c r="T434" s="24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4" t="s">
        <v>165</v>
      </c>
      <c r="AT434" s="244" t="s">
        <v>160</v>
      </c>
      <c r="AU434" s="244" t="s">
        <v>81</v>
      </c>
      <c r="AY434" s="18" t="s">
        <v>158</v>
      </c>
      <c r="BE434" s="245">
        <f>IF(N434="základní",J434,0)</f>
        <v>0</v>
      </c>
      <c r="BF434" s="245">
        <f>IF(N434="snížená",J434,0)</f>
        <v>0</v>
      </c>
      <c r="BG434" s="245">
        <f>IF(N434="zákl. přenesená",J434,0)</f>
        <v>0</v>
      </c>
      <c r="BH434" s="245">
        <f>IF(N434="sníž. přenesená",J434,0)</f>
        <v>0</v>
      </c>
      <c r="BI434" s="245">
        <f>IF(N434="nulová",J434,0)</f>
        <v>0</v>
      </c>
      <c r="BJ434" s="18" t="s">
        <v>165</v>
      </c>
      <c r="BK434" s="245">
        <f>ROUND(I434*H434,2)</f>
        <v>0</v>
      </c>
      <c r="BL434" s="18" t="s">
        <v>165</v>
      </c>
      <c r="BM434" s="244" t="s">
        <v>497</v>
      </c>
    </row>
    <row r="435" s="13" customFormat="1">
      <c r="A435" s="13"/>
      <c r="B435" s="246"/>
      <c r="C435" s="247"/>
      <c r="D435" s="248" t="s">
        <v>166</v>
      </c>
      <c r="E435" s="249" t="s">
        <v>1</v>
      </c>
      <c r="F435" s="250" t="s">
        <v>498</v>
      </c>
      <c r="G435" s="247"/>
      <c r="H435" s="249" t="s">
        <v>1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6" t="s">
        <v>166</v>
      </c>
      <c r="AU435" s="256" t="s">
        <v>81</v>
      </c>
      <c r="AV435" s="13" t="s">
        <v>79</v>
      </c>
      <c r="AW435" s="13" t="s">
        <v>30</v>
      </c>
      <c r="AX435" s="13" t="s">
        <v>73</v>
      </c>
      <c r="AY435" s="256" t="s">
        <v>158</v>
      </c>
    </row>
    <row r="436" s="14" customFormat="1">
      <c r="A436" s="14"/>
      <c r="B436" s="257"/>
      <c r="C436" s="258"/>
      <c r="D436" s="248" t="s">
        <v>166</v>
      </c>
      <c r="E436" s="259" t="s">
        <v>1</v>
      </c>
      <c r="F436" s="260" t="s">
        <v>499</v>
      </c>
      <c r="G436" s="258"/>
      <c r="H436" s="261">
        <v>16.91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7" t="s">
        <v>166</v>
      </c>
      <c r="AU436" s="267" t="s">
        <v>81</v>
      </c>
      <c r="AV436" s="14" t="s">
        <v>81</v>
      </c>
      <c r="AW436" s="14" t="s">
        <v>30</v>
      </c>
      <c r="AX436" s="14" t="s">
        <v>73</v>
      </c>
      <c r="AY436" s="267" t="s">
        <v>158</v>
      </c>
    </row>
    <row r="437" s="14" customFormat="1">
      <c r="A437" s="14"/>
      <c r="B437" s="257"/>
      <c r="C437" s="258"/>
      <c r="D437" s="248" t="s">
        <v>166</v>
      </c>
      <c r="E437" s="259" t="s">
        <v>1</v>
      </c>
      <c r="F437" s="260" t="s">
        <v>500</v>
      </c>
      <c r="G437" s="258"/>
      <c r="H437" s="261">
        <v>7.4000000000000004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7" t="s">
        <v>166</v>
      </c>
      <c r="AU437" s="267" t="s">
        <v>81</v>
      </c>
      <c r="AV437" s="14" t="s">
        <v>81</v>
      </c>
      <c r="AW437" s="14" t="s">
        <v>30</v>
      </c>
      <c r="AX437" s="14" t="s">
        <v>73</v>
      </c>
      <c r="AY437" s="267" t="s">
        <v>158</v>
      </c>
    </row>
    <row r="438" s="14" customFormat="1">
      <c r="A438" s="14"/>
      <c r="B438" s="257"/>
      <c r="C438" s="258"/>
      <c r="D438" s="248" t="s">
        <v>166</v>
      </c>
      <c r="E438" s="259" t="s">
        <v>1</v>
      </c>
      <c r="F438" s="260" t="s">
        <v>501</v>
      </c>
      <c r="G438" s="258"/>
      <c r="H438" s="261">
        <v>14.35</v>
      </c>
      <c r="I438" s="262"/>
      <c r="J438" s="258"/>
      <c r="K438" s="258"/>
      <c r="L438" s="263"/>
      <c r="M438" s="264"/>
      <c r="N438" s="265"/>
      <c r="O438" s="265"/>
      <c r="P438" s="265"/>
      <c r="Q438" s="265"/>
      <c r="R438" s="265"/>
      <c r="S438" s="265"/>
      <c r="T438" s="26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7" t="s">
        <v>166</v>
      </c>
      <c r="AU438" s="267" t="s">
        <v>81</v>
      </c>
      <c r="AV438" s="14" t="s">
        <v>81</v>
      </c>
      <c r="AW438" s="14" t="s">
        <v>30</v>
      </c>
      <c r="AX438" s="14" t="s">
        <v>73</v>
      </c>
      <c r="AY438" s="267" t="s">
        <v>158</v>
      </c>
    </row>
    <row r="439" s="14" customFormat="1">
      <c r="A439" s="14"/>
      <c r="B439" s="257"/>
      <c r="C439" s="258"/>
      <c r="D439" s="248" t="s">
        <v>166</v>
      </c>
      <c r="E439" s="259" t="s">
        <v>1</v>
      </c>
      <c r="F439" s="260" t="s">
        <v>502</v>
      </c>
      <c r="G439" s="258"/>
      <c r="H439" s="261">
        <v>21.100000000000001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7" t="s">
        <v>166</v>
      </c>
      <c r="AU439" s="267" t="s">
        <v>81</v>
      </c>
      <c r="AV439" s="14" t="s">
        <v>81</v>
      </c>
      <c r="AW439" s="14" t="s">
        <v>30</v>
      </c>
      <c r="AX439" s="14" t="s">
        <v>73</v>
      </c>
      <c r="AY439" s="267" t="s">
        <v>158</v>
      </c>
    </row>
    <row r="440" s="13" customFormat="1">
      <c r="A440" s="13"/>
      <c r="B440" s="246"/>
      <c r="C440" s="247"/>
      <c r="D440" s="248" t="s">
        <v>166</v>
      </c>
      <c r="E440" s="249" t="s">
        <v>1</v>
      </c>
      <c r="F440" s="250" t="s">
        <v>491</v>
      </c>
      <c r="G440" s="247"/>
      <c r="H440" s="249" t="s">
        <v>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6" t="s">
        <v>166</v>
      </c>
      <c r="AU440" s="256" t="s">
        <v>81</v>
      </c>
      <c r="AV440" s="13" t="s">
        <v>79</v>
      </c>
      <c r="AW440" s="13" t="s">
        <v>30</v>
      </c>
      <c r="AX440" s="13" t="s">
        <v>73</v>
      </c>
      <c r="AY440" s="256" t="s">
        <v>158</v>
      </c>
    </row>
    <row r="441" s="14" customFormat="1">
      <c r="A441" s="14"/>
      <c r="B441" s="257"/>
      <c r="C441" s="258"/>
      <c r="D441" s="248" t="s">
        <v>166</v>
      </c>
      <c r="E441" s="259" t="s">
        <v>1</v>
      </c>
      <c r="F441" s="260" t="s">
        <v>503</v>
      </c>
      <c r="G441" s="258"/>
      <c r="H441" s="261">
        <v>-8.8000000000000007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7" t="s">
        <v>166</v>
      </c>
      <c r="AU441" s="267" t="s">
        <v>81</v>
      </c>
      <c r="AV441" s="14" t="s">
        <v>81</v>
      </c>
      <c r="AW441" s="14" t="s">
        <v>30</v>
      </c>
      <c r="AX441" s="14" t="s">
        <v>73</v>
      </c>
      <c r="AY441" s="267" t="s">
        <v>158</v>
      </c>
    </row>
    <row r="442" s="14" customFormat="1">
      <c r="A442" s="14"/>
      <c r="B442" s="257"/>
      <c r="C442" s="258"/>
      <c r="D442" s="248" t="s">
        <v>166</v>
      </c>
      <c r="E442" s="259" t="s">
        <v>1</v>
      </c>
      <c r="F442" s="260" t="s">
        <v>504</v>
      </c>
      <c r="G442" s="258"/>
      <c r="H442" s="261">
        <v>53.420000000000002</v>
      </c>
      <c r="I442" s="262"/>
      <c r="J442" s="258"/>
      <c r="K442" s="258"/>
      <c r="L442" s="263"/>
      <c r="M442" s="264"/>
      <c r="N442" s="265"/>
      <c r="O442" s="265"/>
      <c r="P442" s="265"/>
      <c r="Q442" s="265"/>
      <c r="R442" s="265"/>
      <c r="S442" s="265"/>
      <c r="T442" s="26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7" t="s">
        <v>166</v>
      </c>
      <c r="AU442" s="267" t="s">
        <v>81</v>
      </c>
      <c r="AV442" s="14" t="s">
        <v>81</v>
      </c>
      <c r="AW442" s="14" t="s">
        <v>30</v>
      </c>
      <c r="AX442" s="14" t="s">
        <v>73</v>
      </c>
      <c r="AY442" s="267" t="s">
        <v>158</v>
      </c>
    </row>
    <row r="443" s="13" customFormat="1">
      <c r="A443" s="13"/>
      <c r="B443" s="246"/>
      <c r="C443" s="247"/>
      <c r="D443" s="248" t="s">
        <v>166</v>
      </c>
      <c r="E443" s="249" t="s">
        <v>1</v>
      </c>
      <c r="F443" s="250" t="s">
        <v>487</v>
      </c>
      <c r="G443" s="247"/>
      <c r="H443" s="249" t="s">
        <v>1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166</v>
      </c>
      <c r="AU443" s="256" t="s">
        <v>81</v>
      </c>
      <c r="AV443" s="13" t="s">
        <v>79</v>
      </c>
      <c r="AW443" s="13" t="s">
        <v>30</v>
      </c>
      <c r="AX443" s="13" t="s">
        <v>73</v>
      </c>
      <c r="AY443" s="256" t="s">
        <v>158</v>
      </c>
    </row>
    <row r="444" s="14" customFormat="1">
      <c r="A444" s="14"/>
      <c r="B444" s="257"/>
      <c r="C444" s="258"/>
      <c r="D444" s="248" t="s">
        <v>166</v>
      </c>
      <c r="E444" s="259" t="s">
        <v>1</v>
      </c>
      <c r="F444" s="260" t="s">
        <v>505</v>
      </c>
      <c r="G444" s="258"/>
      <c r="H444" s="261">
        <v>-18.199999999999999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7" t="s">
        <v>166</v>
      </c>
      <c r="AU444" s="267" t="s">
        <v>81</v>
      </c>
      <c r="AV444" s="14" t="s">
        <v>81</v>
      </c>
      <c r="AW444" s="14" t="s">
        <v>30</v>
      </c>
      <c r="AX444" s="14" t="s">
        <v>73</v>
      </c>
      <c r="AY444" s="267" t="s">
        <v>158</v>
      </c>
    </row>
    <row r="445" s="15" customFormat="1">
      <c r="A445" s="15"/>
      <c r="B445" s="268"/>
      <c r="C445" s="269"/>
      <c r="D445" s="248" t="s">
        <v>166</v>
      </c>
      <c r="E445" s="270" t="s">
        <v>1</v>
      </c>
      <c r="F445" s="271" t="s">
        <v>169</v>
      </c>
      <c r="G445" s="269"/>
      <c r="H445" s="272">
        <v>86.180000000000007</v>
      </c>
      <c r="I445" s="273"/>
      <c r="J445" s="269"/>
      <c r="K445" s="269"/>
      <c r="L445" s="274"/>
      <c r="M445" s="275"/>
      <c r="N445" s="276"/>
      <c r="O445" s="276"/>
      <c r="P445" s="276"/>
      <c r="Q445" s="276"/>
      <c r="R445" s="276"/>
      <c r="S445" s="276"/>
      <c r="T445" s="27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8" t="s">
        <v>166</v>
      </c>
      <c r="AU445" s="278" t="s">
        <v>81</v>
      </c>
      <c r="AV445" s="15" t="s">
        <v>165</v>
      </c>
      <c r="AW445" s="15" t="s">
        <v>30</v>
      </c>
      <c r="AX445" s="15" t="s">
        <v>79</v>
      </c>
      <c r="AY445" s="278" t="s">
        <v>158</v>
      </c>
    </row>
    <row r="446" s="2" customFormat="1" ht="21.75" customHeight="1">
      <c r="A446" s="39"/>
      <c r="B446" s="40"/>
      <c r="C446" s="233" t="s">
        <v>506</v>
      </c>
      <c r="D446" s="233" t="s">
        <v>160</v>
      </c>
      <c r="E446" s="234" t="s">
        <v>507</v>
      </c>
      <c r="F446" s="235" t="s">
        <v>508</v>
      </c>
      <c r="G446" s="236" t="s">
        <v>329</v>
      </c>
      <c r="H446" s="237">
        <v>3</v>
      </c>
      <c r="I446" s="238"/>
      <c r="J446" s="239">
        <f>ROUND(I446*H446,2)</f>
        <v>0</v>
      </c>
      <c r="K446" s="235" t="s">
        <v>164</v>
      </c>
      <c r="L446" s="45"/>
      <c r="M446" s="240" t="s">
        <v>1</v>
      </c>
      <c r="N446" s="241" t="s">
        <v>40</v>
      </c>
      <c r="O446" s="93"/>
      <c r="P446" s="242">
        <f>O446*H446</f>
        <v>0</v>
      </c>
      <c r="Q446" s="242">
        <v>0.041500000000000002</v>
      </c>
      <c r="R446" s="242">
        <f>Q446*H446</f>
        <v>0.1245</v>
      </c>
      <c r="S446" s="242">
        <v>0</v>
      </c>
      <c r="T446" s="24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4" t="s">
        <v>165</v>
      </c>
      <c r="AT446" s="244" t="s">
        <v>160</v>
      </c>
      <c r="AU446" s="244" t="s">
        <v>81</v>
      </c>
      <c r="AY446" s="18" t="s">
        <v>158</v>
      </c>
      <c r="BE446" s="245">
        <f>IF(N446="základní",J446,0)</f>
        <v>0</v>
      </c>
      <c r="BF446" s="245">
        <f>IF(N446="snížená",J446,0)</f>
        <v>0</v>
      </c>
      <c r="BG446" s="245">
        <f>IF(N446="zákl. přenesená",J446,0)</f>
        <v>0</v>
      </c>
      <c r="BH446" s="245">
        <f>IF(N446="sníž. přenesená",J446,0)</f>
        <v>0</v>
      </c>
      <c r="BI446" s="245">
        <f>IF(N446="nulová",J446,0)</f>
        <v>0</v>
      </c>
      <c r="BJ446" s="18" t="s">
        <v>165</v>
      </c>
      <c r="BK446" s="245">
        <f>ROUND(I446*H446,2)</f>
        <v>0</v>
      </c>
      <c r="BL446" s="18" t="s">
        <v>165</v>
      </c>
      <c r="BM446" s="244" t="s">
        <v>509</v>
      </c>
    </row>
    <row r="447" s="13" customFormat="1">
      <c r="A447" s="13"/>
      <c r="B447" s="246"/>
      <c r="C447" s="247"/>
      <c r="D447" s="248" t="s">
        <v>166</v>
      </c>
      <c r="E447" s="249" t="s">
        <v>1</v>
      </c>
      <c r="F447" s="250" t="s">
        <v>510</v>
      </c>
      <c r="G447" s="247"/>
      <c r="H447" s="249" t="s">
        <v>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6" t="s">
        <v>166</v>
      </c>
      <c r="AU447" s="256" t="s">
        <v>81</v>
      </c>
      <c r="AV447" s="13" t="s">
        <v>79</v>
      </c>
      <c r="AW447" s="13" t="s">
        <v>30</v>
      </c>
      <c r="AX447" s="13" t="s">
        <v>73</v>
      </c>
      <c r="AY447" s="256" t="s">
        <v>158</v>
      </c>
    </row>
    <row r="448" s="14" customFormat="1">
      <c r="A448" s="14"/>
      <c r="B448" s="257"/>
      <c r="C448" s="258"/>
      <c r="D448" s="248" t="s">
        <v>166</v>
      </c>
      <c r="E448" s="259" t="s">
        <v>1</v>
      </c>
      <c r="F448" s="260" t="s">
        <v>173</v>
      </c>
      <c r="G448" s="258"/>
      <c r="H448" s="261">
        <v>3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166</v>
      </c>
      <c r="AU448" s="267" t="s">
        <v>81</v>
      </c>
      <c r="AV448" s="14" t="s">
        <v>81</v>
      </c>
      <c r="AW448" s="14" t="s">
        <v>30</v>
      </c>
      <c r="AX448" s="14" t="s">
        <v>73</v>
      </c>
      <c r="AY448" s="267" t="s">
        <v>158</v>
      </c>
    </row>
    <row r="449" s="15" customFormat="1">
      <c r="A449" s="15"/>
      <c r="B449" s="268"/>
      <c r="C449" s="269"/>
      <c r="D449" s="248" t="s">
        <v>166</v>
      </c>
      <c r="E449" s="270" t="s">
        <v>1</v>
      </c>
      <c r="F449" s="271" t="s">
        <v>169</v>
      </c>
      <c r="G449" s="269"/>
      <c r="H449" s="272">
        <v>3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8" t="s">
        <v>166</v>
      </c>
      <c r="AU449" s="278" t="s">
        <v>81</v>
      </c>
      <c r="AV449" s="15" t="s">
        <v>165</v>
      </c>
      <c r="AW449" s="15" t="s">
        <v>30</v>
      </c>
      <c r="AX449" s="15" t="s">
        <v>79</v>
      </c>
      <c r="AY449" s="278" t="s">
        <v>158</v>
      </c>
    </row>
    <row r="450" s="2" customFormat="1" ht="21.75" customHeight="1">
      <c r="A450" s="39"/>
      <c r="B450" s="40"/>
      <c r="C450" s="233" t="s">
        <v>340</v>
      </c>
      <c r="D450" s="233" t="s">
        <v>160</v>
      </c>
      <c r="E450" s="234" t="s">
        <v>511</v>
      </c>
      <c r="F450" s="235" t="s">
        <v>512</v>
      </c>
      <c r="G450" s="236" t="s">
        <v>163</v>
      </c>
      <c r="H450" s="237">
        <v>31.212</v>
      </c>
      <c r="I450" s="238"/>
      <c r="J450" s="239">
        <f>ROUND(I450*H450,2)</f>
        <v>0</v>
      </c>
      <c r="K450" s="235" t="s">
        <v>164</v>
      </c>
      <c r="L450" s="45"/>
      <c r="M450" s="240" t="s">
        <v>1</v>
      </c>
      <c r="N450" s="241" t="s">
        <v>40</v>
      </c>
      <c r="O450" s="93"/>
      <c r="P450" s="242">
        <f>O450*H450</f>
        <v>0</v>
      </c>
      <c r="Q450" s="242">
        <v>0.033579999999999999</v>
      </c>
      <c r="R450" s="242">
        <f>Q450*H450</f>
        <v>1.0480989599999999</v>
      </c>
      <c r="S450" s="242">
        <v>0</v>
      </c>
      <c r="T450" s="243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4" t="s">
        <v>165</v>
      </c>
      <c r="AT450" s="244" t="s">
        <v>160</v>
      </c>
      <c r="AU450" s="244" t="s">
        <v>81</v>
      </c>
      <c r="AY450" s="18" t="s">
        <v>158</v>
      </c>
      <c r="BE450" s="245">
        <f>IF(N450="základní",J450,0)</f>
        <v>0</v>
      </c>
      <c r="BF450" s="245">
        <f>IF(N450="snížená",J450,0)</f>
        <v>0</v>
      </c>
      <c r="BG450" s="245">
        <f>IF(N450="zákl. přenesená",J450,0)</f>
        <v>0</v>
      </c>
      <c r="BH450" s="245">
        <f>IF(N450="sníž. přenesená",J450,0)</f>
        <v>0</v>
      </c>
      <c r="BI450" s="245">
        <f>IF(N450="nulová",J450,0)</f>
        <v>0</v>
      </c>
      <c r="BJ450" s="18" t="s">
        <v>165</v>
      </c>
      <c r="BK450" s="245">
        <f>ROUND(I450*H450,2)</f>
        <v>0</v>
      </c>
      <c r="BL450" s="18" t="s">
        <v>165</v>
      </c>
      <c r="BM450" s="244" t="s">
        <v>513</v>
      </c>
    </row>
    <row r="451" s="14" customFormat="1">
      <c r="A451" s="14"/>
      <c r="B451" s="257"/>
      <c r="C451" s="258"/>
      <c r="D451" s="248" t="s">
        <v>166</v>
      </c>
      <c r="E451" s="259" t="s">
        <v>1</v>
      </c>
      <c r="F451" s="260" t="s">
        <v>514</v>
      </c>
      <c r="G451" s="258"/>
      <c r="H451" s="261">
        <v>21.66</v>
      </c>
      <c r="I451" s="262"/>
      <c r="J451" s="258"/>
      <c r="K451" s="258"/>
      <c r="L451" s="263"/>
      <c r="M451" s="264"/>
      <c r="N451" s="265"/>
      <c r="O451" s="265"/>
      <c r="P451" s="265"/>
      <c r="Q451" s="265"/>
      <c r="R451" s="265"/>
      <c r="S451" s="265"/>
      <c r="T451" s="26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7" t="s">
        <v>166</v>
      </c>
      <c r="AU451" s="267" t="s">
        <v>81</v>
      </c>
      <c r="AV451" s="14" t="s">
        <v>81</v>
      </c>
      <c r="AW451" s="14" t="s">
        <v>30</v>
      </c>
      <c r="AX451" s="14" t="s">
        <v>73</v>
      </c>
      <c r="AY451" s="267" t="s">
        <v>158</v>
      </c>
    </row>
    <row r="452" s="14" customFormat="1">
      <c r="A452" s="14"/>
      <c r="B452" s="257"/>
      <c r="C452" s="258"/>
      <c r="D452" s="248" t="s">
        <v>166</v>
      </c>
      <c r="E452" s="259" t="s">
        <v>1</v>
      </c>
      <c r="F452" s="260" t="s">
        <v>515</v>
      </c>
      <c r="G452" s="258"/>
      <c r="H452" s="261">
        <v>9.5519999999999996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7" t="s">
        <v>166</v>
      </c>
      <c r="AU452" s="267" t="s">
        <v>81</v>
      </c>
      <c r="AV452" s="14" t="s">
        <v>81</v>
      </c>
      <c r="AW452" s="14" t="s">
        <v>30</v>
      </c>
      <c r="AX452" s="14" t="s">
        <v>73</v>
      </c>
      <c r="AY452" s="267" t="s">
        <v>158</v>
      </c>
    </row>
    <row r="453" s="15" customFormat="1">
      <c r="A453" s="15"/>
      <c r="B453" s="268"/>
      <c r="C453" s="269"/>
      <c r="D453" s="248" t="s">
        <v>166</v>
      </c>
      <c r="E453" s="270" t="s">
        <v>1</v>
      </c>
      <c r="F453" s="271" t="s">
        <v>169</v>
      </c>
      <c r="G453" s="269"/>
      <c r="H453" s="272">
        <v>31.212</v>
      </c>
      <c r="I453" s="273"/>
      <c r="J453" s="269"/>
      <c r="K453" s="269"/>
      <c r="L453" s="274"/>
      <c r="M453" s="275"/>
      <c r="N453" s="276"/>
      <c r="O453" s="276"/>
      <c r="P453" s="276"/>
      <c r="Q453" s="276"/>
      <c r="R453" s="276"/>
      <c r="S453" s="276"/>
      <c r="T453" s="277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8" t="s">
        <v>166</v>
      </c>
      <c r="AU453" s="278" t="s">
        <v>81</v>
      </c>
      <c r="AV453" s="15" t="s">
        <v>165</v>
      </c>
      <c r="AW453" s="15" t="s">
        <v>30</v>
      </c>
      <c r="AX453" s="15" t="s">
        <v>79</v>
      </c>
      <c r="AY453" s="278" t="s">
        <v>158</v>
      </c>
    </row>
    <row r="454" s="2" customFormat="1" ht="21.75" customHeight="1">
      <c r="A454" s="39"/>
      <c r="B454" s="40"/>
      <c r="C454" s="233" t="s">
        <v>516</v>
      </c>
      <c r="D454" s="233" t="s">
        <v>160</v>
      </c>
      <c r="E454" s="234" t="s">
        <v>517</v>
      </c>
      <c r="F454" s="235" t="s">
        <v>518</v>
      </c>
      <c r="G454" s="236" t="s">
        <v>163</v>
      </c>
      <c r="H454" s="237">
        <v>658.68200000000002</v>
      </c>
      <c r="I454" s="238"/>
      <c r="J454" s="239">
        <f>ROUND(I454*H454,2)</f>
        <v>0</v>
      </c>
      <c r="K454" s="235" t="s">
        <v>164</v>
      </c>
      <c r="L454" s="45"/>
      <c r="M454" s="240" t="s">
        <v>1</v>
      </c>
      <c r="N454" s="241" t="s">
        <v>40</v>
      </c>
      <c r="O454" s="93"/>
      <c r="P454" s="242">
        <f>O454*H454</f>
        <v>0</v>
      </c>
      <c r="Q454" s="242">
        <v>0.017000000000000001</v>
      </c>
      <c r="R454" s="242">
        <f>Q454*H454</f>
        <v>11.197594000000001</v>
      </c>
      <c r="S454" s="242">
        <v>0</v>
      </c>
      <c r="T454" s="24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4" t="s">
        <v>165</v>
      </c>
      <c r="AT454" s="244" t="s">
        <v>160</v>
      </c>
      <c r="AU454" s="244" t="s">
        <v>81</v>
      </c>
      <c r="AY454" s="18" t="s">
        <v>158</v>
      </c>
      <c r="BE454" s="245">
        <f>IF(N454="základní",J454,0)</f>
        <v>0</v>
      </c>
      <c r="BF454" s="245">
        <f>IF(N454="snížená",J454,0)</f>
        <v>0</v>
      </c>
      <c r="BG454" s="245">
        <f>IF(N454="zákl. přenesená",J454,0)</f>
        <v>0</v>
      </c>
      <c r="BH454" s="245">
        <f>IF(N454="sníž. přenesená",J454,0)</f>
        <v>0</v>
      </c>
      <c r="BI454" s="245">
        <f>IF(N454="nulová",J454,0)</f>
        <v>0</v>
      </c>
      <c r="BJ454" s="18" t="s">
        <v>165</v>
      </c>
      <c r="BK454" s="245">
        <f>ROUND(I454*H454,2)</f>
        <v>0</v>
      </c>
      <c r="BL454" s="18" t="s">
        <v>165</v>
      </c>
      <c r="BM454" s="244" t="s">
        <v>519</v>
      </c>
    </row>
    <row r="455" s="13" customFormat="1">
      <c r="A455" s="13"/>
      <c r="B455" s="246"/>
      <c r="C455" s="247"/>
      <c r="D455" s="248" t="s">
        <v>166</v>
      </c>
      <c r="E455" s="249" t="s">
        <v>1</v>
      </c>
      <c r="F455" s="250" t="s">
        <v>468</v>
      </c>
      <c r="G455" s="247"/>
      <c r="H455" s="249" t="s">
        <v>1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6" t="s">
        <v>166</v>
      </c>
      <c r="AU455" s="256" t="s">
        <v>81</v>
      </c>
      <c r="AV455" s="13" t="s">
        <v>79</v>
      </c>
      <c r="AW455" s="13" t="s">
        <v>30</v>
      </c>
      <c r="AX455" s="13" t="s">
        <v>73</v>
      </c>
      <c r="AY455" s="256" t="s">
        <v>158</v>
      </c>
    </row>
    <row r="456" s="14" customFormat="1">
      <c r="A456" s="14"/>
      <c r="B456" s="257"/>
      <c r="C456" s="258"/>
      <c r="D456" s="248" t="s">
        <v>166</v>
      </c>
      <c r="E456" s="259" t="s">
        <v>1</v>
      </c>
      <c r="F456" s="260" t="s">
        <v>480</v>
      </c>
      <c r="G456" s="258"/>
      <c r="H456" s="261">
        <v>82.025999999999996</v>
      </c>
      <c r="I456" s="262"/>
      <c r="J456" s="258"/>
      <c r="K456" s="258"/>
      <c r="L456" s="263"/>
      <c r="M456" s="264"/>
      <c r="N456" s="265"/>
      <c r="O456" s="265"/>
      <c r="P456" s="265"/>
      <c r="Q456" s="265"/>
      <c r="R456" s="265"/>
      <c r="S456" s="265"/>
      <c r="T456" s="26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7" t="s">
        <v>166</v>
      </c>
      <c r="AU456" s="267" t="s">
        <v>81</v>
      </c>
      <c r="AV456" s="14" t="s">
        <v>81</v>
      </c>
      <c r="AW456" s="14" t="s">
        <v>30</v>
      </c>
      <c r="AX456" s="14" t="s">
        <v>73</v>
      </c>
      <c r="AY456" s="267" t="s">
        <v>158</v>
      </c>
    </row>
    <row r="457" s="13" customFormat="1">
      <c r="A457" s="13"/>
      <c r="B457" s="246"/>
      <c r="C457" s="247"/>
      <c r="D457" s="248" t="s">
        <v>166</v>
      </c>
      <c r="E457" s="249" t="s">
        <v>1</v>
      </c>
      <c r="F457" s="250" t="s">
        <v>470</v>
      </c>
      <c r="G457" s="247"/>
      <c r="H457" s="249" t="s">
        <v>1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166</v>
      </c>
      <c r="AU457" s="256" t="s">
        <v>81</v>
      </c>
      <c r="AV457" s="13" t="s">
        <v>79</v>
      </c>
      <c r="AW457" s="13" t="s">
        <v>30</v>
      </c>
      <c r="AX457" s="13" t="s">
        <v>73</v>
      </c>
      <c r="AY457" s="256" t="s">
        <v>158</v>
      </c>
    </row>
    <row r="458" s="14" customFormat="1">
      <c r="A458" s="14"/>
      <c r="B458" s="257"/>
      <c r="C458" s="258"/>
      <c r="D458" s="248" t="s">
        <v>166</v>
      </c>
      <c r="E458" s="259" t="s">
        <v>1</v>
      </c>
      <c r="F458" s="260" t="s">
        <v>481</v>
      </c>
      <c r="G458" s="258"/>
      <c r="H458" s="261">
        <v>60.899999999999999</v>
      </c>
      <c r="I458" s="262"/>
      <c r="J458" s="258"/>
      <c r="K458" s="258"/>
      <c r="L458" s="263"/>
      <c r="M458" s="264"/>
      <c r="N458" s="265"/>
      <c r="O458" s="265"/>
      <c r="P458" s="265"/>
      <c r="Q458" s="265"/>
      <c r="R458" s="265"/>
      <c r="S458" s="265"/>
      <c r="T458" s="26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7" t="s">
        <v>166</v>
      </c>
      <c r="AU458" s="267" t="s">
        <v>81</v>
      </c>
      <c r="AV458" s="14" t="s">
        <v>81</v>
      </c>
      <c r="AW458" s="14" t="s">
        <v>30</v>
      </c>
      <c r="AX458" s="14" t="s">
        <v>73</v>
      </c>
      <c r="AY458" s="267" t="s">
        <v>158</v>
      </c>
    </row>
    <row r="459" s="14" customFormat="1">
      <c r="A459" s="14"/>
      <c r="B459" s="257"/>
      <c r="C459" s="258"/>
      <c r="D459" s="248" t="s">
        <v>166</v>
      </c>
      <c r="E459" s="259" t="s">
        <v>1</v>
      </c>
      <c r="F459" s="260" t="s">
        <v>482</v>
      </c>
      <c r="G459" s="258"/>
      <c r="H459" s="261">
        <v>147.494</v>
      </c>
      <c r="I459" s="262"/>
      <c r="J459" s="258"/>
      <c r="K459" s="258"/>
      <c r="L459" s="263"/>
      <c r="M459" s="264"/>
      <c r="N459" s="265"/>
      <c r="O459" s="265"/>
      <c r="P459" s="265"/>
      <c r="Q459" s="265"/>
      <c r="R459" s="265"/>
      <c r="S459" s="265"/>
      <c r="T459" s="26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7" t="s">
        <v>166</v>
      </c>
      <c r="AU459" s="267" t="s">
        <v>81</v>
      </c>
      <c r="AV459" s="14" t="s">
        <v>81</v>
      </c>
      <c r="AW459" s="14" t="s">
        <v>30</v>
      </c>
      <c r="AX459" s="14" t="s">
        <v>73</v>
      </c>
      <c r="AY459" s="267" t="s">
        <v>158</v>
      </c>
    </row>
    <row r="460" s="14" customFormat="1">
      <c r="A460" s="14"/>
      <c r="B460" s="257"/>
      <c r="C460" s="258"/>
      <c r="D460" s="248" t="s">
        <v>166</v>
      </c>
      <c r="E460" s="259" t="s">
        <v>1</v>
      </c>
      <c r="F460" s="260" t="s">
        <v>483</v>
      </c>
      <c r="G460" s="258"/>
      <c r="H460" s="261">
        <v>116.904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7" t="s">
        <v>166</v>
      </c>
      <c r="AU460" s="267" t="s">
        <v>81</v>
      </c>
      <c r="AV460" s="14" t="s">
        <v>81</v>
      </c>
      <c r="AW460" s="14" t="s">
        <v>30</v>
      </c>
      <c r="AX460" s="14" t="s">
        <v>73</v>
      </c>
      <c r="AY460" s="267" t="s">
        <v>158</v>
      </c>
    </row>
    <row r="461" s="14" customFormat="1">
      <c r="A461" s="14"/>
      <c r="B461" s="257"/>
      <c r="C461" s="258"/>
      <c r="D461" s="248" t="s">
        <v>166</v>
      </c>
      <c r="E461" s="259" t="s">
        <v>1</v>
      </c>
      <c r="F461" s="260" t="s">
        <v>484</v>
      </c>
      <c r="G461" s="258"/>
      <c r="H461" s="261">
        <v>47.5</v>
      </c>
      <c r="I461" s="262"/>
      <c r="J461" s="258"/>
      <c r="K461" s="258"/>
      <c r="L461" s="263"/>
      <c r="M461" s="264"/>
      <c r="N461" s="265"/>
      <c r="O461" s="265"/>
      <c r="P461" s="265"/>
      <c r="Q461" s="265"/>
      <c r="R461" s="265"/>
      <c r="S461" s="265"/>
      <c r="T461" s="26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7" t="s">
        <v>166</v>
      </c>
      <c r="AU461" s="267" t="s">
        <v>81</v>
      </c>
      <c r="AV461" s="14" t="s">
        <v>81</v>
      </c>
      <c r="AW461" s="14" t="s">
        <v>30</v>
      </c>
      <c r="AX461" s="14" t="s">
        <v>73</v>
      </c>
      <c r="AY461" s="267" t="s">
        <v>158</v>
      </c>
    </row>
    <row r="462" s="14" customFormat="1">
      <c r="A462" s="14"/>
      <c r="B462" s="257"/>
      <c r="C462" s="258"/>
      <c r="D462" s="248" t="s">
        <v>166</v>
      </c>
      <c r="E462" s="259" t="s">
        <v>1</v>
      </c>
      <c r="F462" s="260" t="s">
        <v>485</v>
      </c>
      <c r="G462" s="258"/>
      <c r="H462" s="261">
        <v>45.936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7" t="s">
        <v>166</v>
      </c>
      <c r="AU462" s="267" t="s">
        <v>81</v>
      </c>
      <c r="AV462" s="14" t="s">
        <v>81</v>
      </c>
      <c r="AW462" s="14" t="s">
        <v>30</v>
      </c>
      <c r="AX462" s="14" t="s">
        <v>73</v>
      </c>
      <c r="AY462" s="267" t="s">
        <v>158</v>
      </c>
    </row>
    <row r="463" s="14" customFormat="1">
      <c r="A463" s="14"/>
      <c r="B463" s="257"/>
      <c r="C463" s="258"/>
      <c r="D463" s="248" t="s">
        <v>166</v>
      </c>
      <c r="E463" s="259" t="s">
        <v>1</v>
      </c>
      <c r="F463" s="260" t="s">
        <v>486</v>
      </c>
      <c r="G463" s="258"/>
      <c r="H463" s="261">
        <v>238.28999999999999</v>
      </c>
      <c r="I463" s="262"/>
      <c r="J463" s="258"/>
      <c r="K463" s="258"/>
      <c r="L463" s="263"/>
      <c r="M463" s="264"/>
      <c r="N463" s="265"/>
      <c r="O463" s="265"/>
      <c r="P463" s="265"/>
      <c r="Q463" s="265"/>
      <c r="R463" s="265"/>
      <c r="S463" s="265"/>
      <c r="T463" s="26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7" t="s">
        <v>166</v>
      </c>
      <c r="AU463" s="267" t="s">
        <v>81</v>
      </c>
      <c r="AV463" s="14" t="s">
        <v>81</v>
      </c>
      <c r="AW463" s="14" t="s">
        <v>30</v>
      </c>
      <c r="AX463" s="14" t="s">
        <v>73</v>
      </c>
      <c r="AY463" s="267" t="s">
        <v>158</v>
      </c>
    </row>
    <row r="464" s="13" customFormat="1">
      <c r="A464" s="13"/>
      <c r="B464" s="246"/>
      <c r="C464" s="247"/>
      <c r="D464" s="248" t="s">
        <v>166</v>
      </c>
      <c r="E464" s="249" t="s">
        <v>1</v>
      </c>
      <c r="F464" s="250" t="s">
        <v>487</v>
      </c>
      <c r="G464" s="247"/>
      <c r="H464" s="249" t="s">
        <v>1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6" t="s">
        <v>166</v>
      </c>
      <c r="AU464" s="256" t="s">
        <v>81</v>
      </c>
      <c r="AV464" s="13" t="s">
        <v>79</v>
      </c>
      <c r="AW464" s="13" t="s">
        <v>30</v>
      </c>
      <c r="AX464" s="13" t="s">
        <v>73</v>
      </c>
      <c r="AY464" s="256" t="s">
        <v>158</v>
      </c>
    </row>
    <row r="465" s="14" customFormat="1">
      <c r="A465" s="14"/>
      <c r="B465" s="257"/>
      <c r="C465" s="258"/>
      <c r="D465" s="248" t="s">
        <v>166</v>
      </c>
      <c r="E465" s="259" t="s">
        <v>1</v>
      </c>
      <c r="F465" s="260" t="s">
        <v>488</v>
      </c>
      <c r="G465" s="258"/>
      <c r="H465" s="261">
        <v>-45.799999999999997</v>
      </c>
      <c r="I465" s="262"/>
      <c r="J465" s="258"/>
      <c r="K465" s="258"/>
      <c r="L465" s="263"/>
      <c r="M465" s="264"/>
      <c r="N465" s="265"/>
      <c r="O465" s="265"/>
      <c r="P465" s="265"/>
      <c r="Q465" s="265"/>
      <c r="R465" s="265"/>
      <c r="S465" s="265"/>
      <c r="T465" s="26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7" t="s">
        <v>166</v>
      </c>
      <c r="AU465" s="267" t="s">
        <v>81</v>
      </c>
      <c r="AV465" s="14" t="s">
        <v>81</v>
      </c>
      <c r="AW465" s="14" t="s">
        <v>30</v>
      </c>
      <c r="AX465" s="14" t="s">
        <v>73</v>
      </c>
      <c r="AY465" s="267" t="s">
        <v>158</v>
      </c>
    </row>
    <row r="466" s="14" customFormat="1">
      <c r="A466" s="14"/>
      <c r="B466" s="257"/>
      <c r="C466" s="258"/>
      <c r="D466" s="248" t="s">
        <v>166</v>
      </c>
      <c r="E466" s="259" t="s">
        <v>1</v>
      </c>
      <c r="F466" s="260" t="s">
        <v>489</v>
      </c>
      <c r="G466" s="258"/>
      <c r="H466" s="261">
        <v>-3.2000000000000002</v>
      </c>
      <c r="I466" s="262"/>
      <c r="J466" s="258"/>
      <c r="K466" s="258"/>
      <c r="L466" s="263"/>
      <c r="M466" s="264"/>
      <c r="N466" s="265"/>
      <c r="O466" s="265"/>
      <c r="P466" s="265"/>
      <c r="Q466" s="265"/>
      <c r="R466" s="265"/>
      <c r="S466" s="265"/>
      <c r="T466" s="26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7" t="s">
        <v>166</v>
      </c>
      <c r="AU466" s="267" t="s">
        <v>81</v>
      </c>
      <c r="AV466" s="14" t="s">
        <v>81</v>
      </c>
      <c r="AW466" s="14" t="s">
        <v>30</v>
      </c>
      <c r="AX466" s="14" t="s">
        <v>73</v>
      </c>
      <c r="AY466" s="267" t="s">
        <v>158</v>
      </c>
    </row>
    <row r="467" s="14" customFormat="1">
      <c r="A467" s="14"/>
      <c r="B467" s="257"/>
      <c r="C467" s="258"/>
      <c r="D467" s="248" t="s">
        <v>166</v>
      </c>
      <c r="E467" s="259" t="s">
        <v>1</v>
      </c>
      <c r="F467" s="260" t="s">
        <v>490</v>
      </c>
      <c r="G467" s="258"/>
      <c r="H467" s="261">
        <v>-31.367999999999999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7" t="s">
        <v>166</v>
      </c>
      <c r="AU467" s="267" t="s">
        <v>81</v>
      </c>
      <c r="AV467" s="14" t="s">
        <v>81</v>
      </c>
      <c r="AW467" s="14" t="s">
        <v>30</v>
      </c>
      <c r="AX467" s="14" t="s">
        <v>73</v>
      </c>
      <c r="AY467" s="267" t="s">
        <v>158</v>
      </c>
    </row>
    <row r="468" s="15" customFormat="1">
      <c r="A468" s="15"/>
      <c r="B468" s="268"/>
      <c r="C468" s="269"/>
      <c r="D468" s="248" t="s">
        <v>166</v>
      </c>
      <c r="E468" s="270" t="s">
        <v>1</v>
      </c>
      <c r="F468" s="271" t="s">
        <v>169</v>
      </c>
      <c r="G468" s="269"/>
      <c r="H468" s="272">
        <v>658.6819999999999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8" t="s">
        <v>166</v>
      </c>
      <c r="AU468" s="278" t="s">
        <v>81</v>
      </c>
      <c r="AV468" s="15" t="s">
        <v>165</v>
      </c>
      <c r="AW468" s="15" t="s">
        <v>30</v>
      </c>
      <c r="AX468" s="15" t="s">
        <v>79</v>
      </c>
      <c r="AY468" s="278" t="s">
        <v>158</v>
      </c>
    </row>
    <row r="469" s="2" customFormat="1" ht="21.75" customHeight="1">
      <c r="A469" s="39"/>
      <c r="B469" s="40"/>
      <c r="C469" s="233" t="s">
        <v>349</v>
      </c>
      <c r="D469" s="233" t="s">
        <v>160</v>
      </c>
      <c r="E469" s="234" t="s">
        <v>520</v>
      </c>
      <c r="F469" s="235" t="s">
        <v>521</v>
      </c>
      <c r="G469" s="236" t="s">
        <v>163</v>
      </c>
      <c r="H469" s="237">
        <v>110.02</v>
      </c>
      <c r="I469" s="238"/>
      <c r="J469" s="239">
        <f>ROUND(I469*H469,2)</f>
        <v>0</v>
      </c>
      <c r="K469" s="235" t="s">
        <v>164</v>
      </c>
      <c r="L469" s="45"/>
      <c r="M469" s="240" t="s">
        <v>1</v>
      </c>
      <c r="N469" s="241" t="s">
        <v>40</v>
      </c>
      <c r="O469" s="93"/>
      <c r="P469" s="242">
        <f>O469*H469</f>
        <v>0</v>
      </c>
      <c r="Q469" s="242">
        <v>0.021000000000000001</v>
      </c>
      <c r="R469" s="242">
        <f>Q469*H469</f>
        <v>2.3104200000000001</v>
      </c>
      <c r="S469" s="242">
        <v>0</v>
      </c>
      <c r="T469" s="24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4" t="s">
        <v>165</v>
      </c>
      <c r="AT469" s="244" t="s">
        <v>160</v>
      </c>
      <c r="AU469" s="244" t="s">
        <v>81</v>
      </c>
      <c r="AY469" s="18" t="s">
        <v>158</v>
      </c>
      <c r="BE469" s="245">
        <f>IF(N469="základní",J469,0)</f>
        <v>0</v>
      </c>
      <c r="BF469" s="245">
        <f>IF(N469="snížená",J469,0)</f>
        <v>0</v>
      </c>
      <c r="BG469" s="245">
        <f>IF(N469="zákl. přenesená",J469,0)</f>
        <v>0</v>
      </c>
      <c r="BH469" s="245">
        <f>IF(N469="sníž. přenesená",J469,0)</f>
        <v>0</v>
      </c>
      <c r="BI469" s="245">
        <f>IF(N469="nulová",J469,0)</f>
        <v>0</v>
      </c>
      <c r="BJ469" s="18" t="s">
        <v>165</v>
      </c>
      <c r="BK469" s="245">
        <f>ROUND(I469*H469,2)</f>
        <v>0</v>
      </c>
      <c r="BL469" s="18" t="s">
        <v>165</v>
      </c>
      <c r="BM469" s="244" t="s">
        <v>522</v>
      </c>
    </row>
    <row r="470" s="13" customFormat="1">
      <c r="A470" s="13"/>
      <c r="B470" s="246"/>
      <c r="C470" s="247"/>
      <c r="D470" s="248" t="s">
        <v>166</v>
      </c>
      <c r="E470" s="249" t="s">
        <v>1</v>
      </c>
      <c r="F470" s="250" t="s">
        <v>523</v>
      </c>
      <c r="G470" s="247"/>
      <c r="H470" s="249" t="s">
        <v>1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6" t="s">
        <v>166</v>
      </c>
      <c r="AU470" s="256" t="s">
        <v>81</v>
      </c>
      <c r="AV470" s="13" t="s">
        <v>79</v>
      </c>
      <c r="AW470" s="13" t="s">
        <v>30</v>
      </c>
      <c r="AX470" s="13" t="s">
        <v>73</v>
      </c>
      <c r="AY470" s="256" t="s">
        <v>158</v>
      </c>
    </row>
    <row r="471" s="14" customFormat="1">
      <c r="A471" s="14"/>
      <c r="B471" s="257"/>
      <c r="C471" s="258"/>
      <c r="D471" s="248" t="s">
        <v>166</v>
      </c>
      <c r="E471" s="259" t="s">
        <v>1</v>
      </c>
      <c r="F471" s="260" t="s">
        <v>524</v>
      </c>
      <c r="G471" s="258"/>
      <c r="H471" s="261">
        <v>10.4</v>
      </c>
      <c r="I471" s="262"/>
      <c r="J471" s="258"/>
      <c r="K471" s="258"/>
      <c r="L471" s="263"/>
      <c r="M471" s="264"/>
      <c r="N471" s="265"/>
      <c r="O471" s="265"/>
      <c r="P471" s="265"/>
      <c r="Q471" s="265"/>
      <c r="R471" s="265"/>
      <c r="S471" s="265"/>
      <c r="T471" s="26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7" t="s">
        <v>166</v>
      </c>
      <c r="AU471" s="267" t="s">
        <v>81</v>
      </c>
      <c r="AV471" s="14" t="s">
        <v>81</v>
      </c>
      <c r="AW471" s="14" t="s">
        <v>30</v>
      </c>
      <c r="AX471" s="14" t="s">
        <v>73</v>
      </c>
      <c r="AY471" s="267" t="s">
        <v>158</v>
      </c>
    </row>
    <row r="472" s="14" customFormat="1">
      <c r="A472" s="14"/>
      <c r="B472" s="257"/>
      <c r="C472" s="258"/>
      <c r="D472" s="248" t="s">
        <v>166</v>
      </c>
      <c r="E472" s="259" t="s">
        <v>1</v>
      </c>
      <c r="F472" s="260" t="s">
        <v>525</v>
      </c>
      <c r="G472" s="258"/>
      <c r="H472" s="261">
        <v>117.81999999999999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7" t="s">
        <v>166</v>
      </c>
      <c r="AU472" s="267" t="s">
        <v>81</v>
      </c>
      <c r="AV472" s="14" t="s">
        <v>81</v>
      </c>
      <c r="AW472" s="14" t="s">
        <v>30</v>
      </c>
      <c r="AX472" s="14" t="s">
        <v>73</v>
      </c>
      <c r="AY472" s="267" t="s">
        <v>158</v>
      </c>
    </row>
    <row r="473" s="13" customFormat="1">
      <c r="A473" s="13"/>
      <c r="B473" s="246"/>
      <c r="C473" s="247"/>
      <c r="D473" s="248" t="s">
        <v>166</v>
      </c>
      <c r="E473" s="249" t="s">
        <v>1</v>
      </c>
      <c r="F473" s="250" t="s">
        <v>487</v>
      </c>
      <c r="G473" s="247"/>
      <c r="H473" s="249" t="s">
        <v>1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6" t="s">
        <v>166</v>
      </c>
      <c r="AU473" s="256" t="s">
        <v>81</v>
      </c>
      <c r="AV473" s="13" t="s">
        <v>79</v>
      </c>
      <c r="AW473" s="13" t="s">
        <v>30</v>
      </c>
      <c r="AX473" s="13" t="s">
        <v>73</v>
      </c>
      <c r="AY473" s="256" t="s">
        <v>158</v>
      </c>
    </row>
    <row r="474" s="14" customFormat="1">
      <c r="A474" s="14"/>
      <c r="B474" s="257"/>
      <c r="C474" s="258"/>
      <c r="D474" s="248" t="s">
        <v>166</v>
      </c>
      <c r="E474" s="259" t="s">
        <v>1</v>
      </c>
      <c r="F474" s="260" t="s">
        <v>505</v>
      </c>
      <c r="G474" s="258"/>
      <c r="H474" s="261">
        <v>-18.199999999999999</v>
      </c>
      <c r="I474" s="262"/>
      <c r="J474" s="258"/>
      <c r="K474" s="258"/>
      <c r="L474" s="263"/>
      <c r="M474" s="264"/>
      <c r="N474" s="265"/>
      <c r="O474" s="265"/>
      <c r="P474" s="265"/>
      <c r="Q474" s="265"/>
      <c r="R474" s="265"/>
      <c r="S474" s="265"/>
      <c r="T474" s="26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7" t="s">
        <v>166</v>
      </c>
      <c r="AU474" s="267" t="s">
        <v>81</v>
      </c>
      <c r="AV474" s="14" t="s">
        <v>81</v>
      </c>
      <c r="AW474" s="14" t="s">
        <v>30</v>
      </c>
      <c r="AX474" s="14" t="s">
        <v>73</v>
      </c>
      <c r="AY474" s="267" t="s">
        <v>158</v>
      </c>
    </row>
    <row r="475" s="15" customFormat="1">
      <c r="A475" s="15"/>
      <c r="B475" s="268"/>
      <c r="C475" s="269"/>
      <c r="D475" s="248" t="s">
        <v>166</v>
      </c>
      <c r="E475" s="270" t="s">
        <v>1</v>
      </c>
      <c r="F475" s="271" t="s">
        <v>169</v>
      </c>
      <c r="G475" s="269"/>
      <c r="H475" s="272">
        <v>110.02</v>
      </c>
      <c r="I475" s="273"/>
      <c r="J475" s="269"/>
      <c r="K475" s="269"/>
      <c r="L475" s="274"/>
      <c r="M475" s="275"/>
      <c r="N475" s="276"/>
      <c r="O475" s="276"/>
      <c r="P475" s="276"/>
      <c r="Q475" s="276"/>
      <c r="R475" s="276"/>
      <c r="S475" s="276"/>
      <c r="T475" s="27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8" t="s">
        <v>166</v>
      </c>
      <c r="AU475" s="278" t="s">
        <v>81</v>
      </c>
      <c r="AV475" s="15" t="s">
        <v>165</v>
      </c>
      <c r="AW475" s="15" t="s">
        <v>30</v>
      </c>
      <c r="AX475" s="15" t="s">
        <v>79</v>
      </c>
      <c r="AY475" s="278" t="s">
        <v>158</v>
      </c>
    </row>
    <row r="476" s="2" customFormat="1" ht="16.5" customHeight="1">
      <c r="A476" s="39"/>
      <c r="B476" s="40"/>
      <c r="C476" s="233" t="s">
        <v>526</v>
      </c>
      <c r="D476" s="233" t="s">
        <v>160</v>
      </c>
      <c r="E476" s="234" t="s">
        <v>527</v>
      </c>
      <c r="F476" s="235" t="s">
        <v>528</v>
      </c>
      <c r="G476" s="236" t="s">
        <v>163</v>
      </c>
      <c r="H476" s="237">
        <v>232.55000000000001</v>
      </c>
      <c r="I476" s="238"/>
      <c r="J476" s="239">
        <f>ROUND(I476*H476,2)</f>
        <v>0</v>
      </c>
      <c r="K476" s="235" t="s">
        <v>164</v>
      </c>
      <c r="L476" s="45"/>
      <c r="M476" s="240" t="s">
        <v>1</v>
      </c>
      <c r="N476" s="241" t="s">
        <v>40</v>
      </c>
      <c r="O476" s="93"/>
      <c r="P476" s="242">
        <f>O476*H476</f>
        <v>0</v>
      </c>
      <c r="Q476" s="242">
        <v>0</v>
      </c>
      <c r="R476" s="242">
        <f>Q476*H476</f>
        <v>0</v>
      </c>
      <c r="S476" s="242">
        <v>0</v>
      </c>
      <c r="T476" s="24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4" t="s">
        <v>165</v>
      </c>
      <c r="AT476" s="244" t="s">
        <v>160</v>
      </c>
      <c r="AU476" s="244" t="s">
        <v>81</v>
      </c>
      <c r="AY476" s="18" t="s">
        <v>158</v>
      </c>
      <c r="BE476" s="245">
        <f>IF(N476="základní",J476,0)</f>
        <v>0</v>
      </c>
      <c r="BF476" s="245">
        <f>IF(N476="snížená",J476,0)</f>
        <v>0</v>
      </c>
      <c r="BG476" s="245">
        <f>IF(N476="zákl. přenesená",J476,0)</f>
        <v>0</v>
      </c>
      <c r="BH476" s="245">
        <f>IF(N476="sníž. přenesená",J476,0)</f>
        <v>0</v>
      </c>
      <c r="BI476" s="245">
        <f>IF(N476="nulová",J476,0)</f>
        <v>0</v>
      </c>
      <c r="BJ476" s="18" t="s">
        <v>165</v>
      </c>
      <c r="BK476" s="245">
        <f>ROUND(I476*H476,2)</f>
        <v>0</v>
      </c>
      <c r="BL476" s="18" t="s">
        <v>165</v>
      </c>
      <c r="BM476" s="244" t="s">
        <v>529</v>
      </c>
    </row>
    <row r="477" s="13" customFormat="1">
      <c r="A477" s="13"/>
      <c r="B477" s="246"/>
      <c r="C477" s="247"/>
      <c r="D477" s="248" t="s">
        <v>166</v>
      </c>
      <c r="E477" s="249" t="s">
        <v>1</v>
      </c>
      <c r="F477" s="250" t="s">
        <v>468</v>
      </c>
      <c r="G477" s="247"/>
      <c r="H477" s="249" t="s">
        <v>1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6" t="s">
        <v>166</v>
      </c>
      <c r="AU477" s="256" t="s">
        <v>81</v>
      </c>
      <c r="AV477" s="13" t="s">
        <v>79</v>
      </c>
      <c r="AW477" s="13" t="s">
        <v>30</v>
      </c>
      <c r="AX477" s="13" t="s">
        <v>73</v>
      </c>
      <c r="AY477" s="256" t="s">
        <v>158</v>
      </c>
    </row>
    <row r="478" s="14" customFormat="1">
      <c r="A478" s="14"/>
      <c r="B478" s="257"/>
      <c r="C478" s="258"/>
      <c r="D478" s="248" t="s">
        <v>166</v>
      </c>
      <c r="E478" s="259" t="s">
        <v>1</v>
      </c>
      <c r="F478" s="260" t="s">
        <v>469</v>
      </c>
      <c r="G478" s="258"/>
      <c r="H478" s="261">
        <v>31.050000000000001</v>
      </c>
      <c r="I478" s="262"/>
      <c r="J478" s="258"/>
      <c r="K478" s="258"/>
      <c r="L478" s="263"/>
      <c r="M478" s="264"/>
      <c r="N478" s="265"/>
      <c r="O478" s="265"/>
      <c r="P478" s="265"/>
      <c r="Q478" s="265"/>
      <c r="R478" s="265"/>
      <c r="S478" s="265"/>
      <c r="T478" s="26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7" t="s">
        <v>166</v>
      </c>
      <c r="AU478" s="267" t="s">
        <v>81</v>
      </c>
      <c r="AV478" s="14" t="s">
        <v>81</v>
      </c>
      <c r="AW478" s="14" t="s">
        <v>30</v>
      </c>
      <c r="AX478" s="14" t="s">
        <v>73</v>
      </c>
      <c r="AY478" s="267" t="s">
        <v>158</v>
      </c>
    </row>
    <row r="479" s="13" customFormat="1">
      <c r="A479" s="13"/>
      <c r="B479" s="246"/>
      <c r="C479" s="247"/>
      <c r="D479" s="248" t="s">
        <v>166</v>
      </c>
      <c r="E479" s="249" t="s">
        <v>1</v>
      </c>
      <c r="F479" s="250" t="s">
        <v>470</v>
      </c>
      <c r="G479" s="247"/>
      <c r="H479" s="249" t="s">
        <v>1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6" t="s">
        <v>166</v>
      </c>
      <c r="AU479" s="256" t="s">
        <v>81</v>
      </c>
      <c r="AV479" s="13" t="s">
        <v>79</v>
      </c>
      <c r="AW479" s="13" t="s">
        <v>30</v>
      </c>
      <c r="AX479" s="13" t="s">
        <v>73</v>
      </c>
      <c r="AY479" s="256" t="s">
        <v>158</v>
      </c>
    </row>
    <row r="480" s="14" customFormat="1">
      <c r="A480" s="14"/>
      <c r="B480" s="257"/>
      <c r="C480" s="258"/>
      <c r="D480" s="248" t="s">
        <v>166</v>
      </c>
      <c r="E480" s="259" t="s">
        <v>1</v>
      </c>
      <c r="F480" s="260" t="s">
        <v>530</v>
      </c>
      <c r="G480" s="258"/>
      <c r="H480" s="261">
        <v>140.25</v>
      </c>
      <c r="I480" s="262"/>
      <c r="J480" s="258"/>
      <c r="K480" s="258"/>
      <c r="L480" s="263"/>
      <c r="M480" s="264"/>
      <c r="N480" s="265"/>
      <c r="O480" s="265"/>
      <c r="P480" s="265"/>
      <c r="Q480" s="265"/>
      <c r="R480" s="265"/>
      <c r="S480" s="265"/>
      <c r="T480" s="26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7" t="s">
        <v>166</v>
      </c>
      <c r="AU480" s="267" t="s">
        <v>81</v>
      </c>
      <c r="AV480" s="14" t="s">
        <v>81</v>
      </c>
      <c r="AW480" s="14" t="s">
        <v>30</v>
      </c>
      <c r="AX480" s="14" t="s">
        <v>73</v>
      </c>
      <c r="AY480" s="267" t="s">
        <v>158</v>
      </c>
    </row>
    <row r="481" s="14" customFormat="1">
      <c r="A481" s="14"/>
      <c r="B481" s="257"/>
      <c r="C481" s="258"/>
      <c r="D481" s="248" t="s">
        <v>166</v>
      </c>
      <c r="E481" s="259" t="s">
        <v>1</v>
      </c>
      <c r="F481" s="260" t="s">
        <v>472</v>
      </c>
      <c r="G481" s="258"/>
      <c r="H481" s="261">
        <v>61.25</v>
      </c>
      <c r="I481" s="262"/>
      <c r="J481" s="258"/>
      <c r="K481" s="258"/>
      <c r="L481" s="263"/>
      <c r="M481" s="264"/>
      <c r="N481" s="265"/>
      <c r="O481" s="265"/>
      <c r="P481" s="265"/>
      <c r="Q481" s="265"/>
      <c r="R481" s="265"/>
      <c r="S481" s="265"/>
      <c r="T481" s="26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7" t="s">
        <v>166</v>
      </c>
      <c r="AU481" s="267" t="s">
        <v>81</v>
      </c>
      <c r="AV481" s="14" t="s">
        <v>81</v>
      </c>
      <c r="AW481" s="14" t="s">
        <v>30</v>
      </c>
      <c r="AX481" s="14" t="s">
        <v>73</v>
      </c>
      <c r="AY481" s="267" t="s">
        <v>158</v>
      </c>
    </row>
    <row r="482" s="15" customFormat="1">
      <c r="A482" s="15"/>
      <c r="B482" s="268"/>
      <c r="C482" s="269"/>
      <c r="D482" s="248" t="s">
        <v>166</v>
      </c>
      <c r="E482" s="270" t="s">
        <v>1</v>
      </c>
      <c r="F482" s="271" t="s">
        <v>169</v>
      </c>
      <c r="G482" s="269"/>
      <c r="H482" s="272">
        <v>232.55000000000001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8" t="s">
        <v>166</v>
      </c>
      <c r="AU482" s="278" t="s">
        <v>81</v>
      </c>
      <c r="AV482" s="15" t="s">
        <v>165</v>
      </c>
      <c r="AW482" s="15" t="s">
        <v>30</v>
      </c>
      <c r="AX482" s="15" t="s">
        <v>79</v>
      </c>
      <c r="AY482" s="278" t="s">
        <v>158</v>
      </c>
    </row>
    <row r="483" s="2" customFormat="1" ht="21.75" customHeight="1">
      <c r="A483" s="39"/>
      <c r="B483" s="40"/>
      <c r="C483" s="233" t="s">
        <v>354</v>
      </c>
      <c r="D483" s="233" t="s">
        <v>160</v>
      </c>
      <c r="E483" s="234" t="s">
        <v>531</v>
      </c>
      <c r="F483" s="235" t="s">
        <v>532</v>
      </c>
      <c r="G483" s="236" t="s">
        <v>163</v>
      </c>
      <c r="H483" s="237">
        <v>100.968</v>
      </c>
      <c r="I483" s="238"/>
      <c r="J483" s="239">
        <f>ROUND(I483*H483,2)</f>
        <v>0</v>
      </c>
      <c r="K483" s="235" t="s">
        <v>164</v>
      </c>
      <c r="L483" s="45"/>
      <c r="M483" s="240" t="s">
        <v>1</v>
      </c>
      <c r="N483" s="241" t="s">
        <v>40</v>
      </c>
      <c r="O483" s="93"/>
      <c r="P483" s="242">
        <f>O483*H483</f>
        <v>0</v>
      </c>
      <c r="Q483" s="242">
        <v>0</v>
      </c>
      <c r="R483" s="242">
        <f>Q483*H483</f>
        <v>0</v>
      </c>
      <c r="S483" s="242">
        <v>0</v>
      </c>
      <c r="T483" s="24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4" t="s">
        <v>165</v>
      </c>
      <c r="AT483" s="244" t="s">
        <v>160</v>
      </c>
      <c r="AU483" s="244" t="s">
        <v>81</v>
      </c>
      <c r="AY483" s="18" t="s">
        <v>158</v>
      </c>
      <c r="BE483" s="245">
        <f>IF(N483="základní",J483,0)</f>
        <v>0</v>
      </c>
      <c r="BF483" s="245">
        <f>IF(N483="snížená",J483,0)</f>
        <v>0</v>
      </c>
      <c r="BG483" s="245">
        <f>IF(N483="zákl. přenesená",J483,0)</f>
        <v>0</v>
      </c>
      <c r="BH483" s="245">
        <f>IF(N483="sníž. přenesená",J483,0)</f>
        <v>0</v>
      </c>
      <c r="BI483" s="245">
        <f>IF(N483="nulová",J483,0)</f>
        <v>0</v>
      </c>
      <c r="BJ483" s="18" t="s">
        <v>165</v>
      </c>
      <c r="BK483" s="245">
        <f>ROUND(I483*H483,2)</f>
        <v>0</v>
      </c>
      <c r="BL483" s="18" t="s">
        <v>165</v>
      </c>
      <c r="BM483" s="244" t="s">
        <v>533</v>
      </c>
    </row>
    <row r="484" s="14" customFormat="1">
      <c r="A484" s="14"/>
      <c r="B484" s="257"/>
      <c r="C484" s="258"/>
      <c r="D484" s="248" t="s">
        <v>166</v>
      </c>
      <c r="E484" s="259" t="s">
        <v>1</v>
      </c>
      <c r="F484" s="260" t="s">
        <v>534</v>
      </c>
      <c r="G484" s="258"/>
      <c r="H484" s="261">
        <v>45.799999999999997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7" t="s">
        <v>166</v>
      </c>
      <c r="AU484" s="267" t="s">
        <v>81</v>
      </c>
      <c r="AV484" s="14" t="s">
        <v>81</v>
      </c>
      <c r="AW484" s="14" t="s">
        <v>30</v>
      </c>
      <c r="AX484" s="14" t="s">
        <v>73</v>
      </c>
      <c r="AY484" s="267" t="s">
        <v>158</v>
      </c>
    </row>
    <row r="485" s="14" customFormat="1">
      <c r="A485" s="14"/>
      <c r="B485" s="257"/>
      <c r="C485" s="258"/>
      <c r="D485" s="248" t="s">
        <v>166</v>
      </c>
      <c r="E485" s="259" t="s">
        <v>1</v>
      </c>
      <c r="F485" s="260" t="s">
        <v>535</v>
      </c>
      <c r="G485" s="258"/>
      <c r="H485" s="261">
        <v>3.2000000000000002</v>
      </c>
      <c r="I485" s="262"/>
      <c r="J485" s="258"/>
      <c r="K485" s="258"/>
      <c r="L485" s="263"/>
      <c r="M485" s="264"/>
      <c r="N485" s="265"/>
      <c r="O485" s="265"/>
      <c r="P485" s="265"/>
      <c r="Q485" s="265"/>
      <c r="R485" s="265"/>
      <c r="S485" s="265"/>
      <c r="T485" s="26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7" t="s">
        <v>166</v>
      </c>
      <c r="AU485" s="267" t="s">
        <v>81</v>
      </c>
      <c r="AV485" s="14" t="s">
        <v>81</v>
      </c>
      <c r="AW485" s="14" t="s">
        <v>30</v>
      </c>
      <c r="AX485" s="14" t="s">
        <v>73</v>
      </c>
      <c r="AY485" s="267" t="s">
        <v>158</v>
      </c>
    </row>
    <row r="486" s="14" customFormat="1">
      <c r="A486" s="14"/>
      <c r="B486" s="257"/>
      <c r="C486" s="258"/>
      <c r="D486" s="248" t="s">
        <v>166</v>
      </c>
      <c r="E486" s="259" t="s">
        <v>1</v>
      </c>
      <c r="F486" s="260" t="s">
        <v>536</v>
      </c>
      <c r="G486" s="258"/>
      <c r="H486" s="261">
        <v>18.199999999999999</v>
      </c>
      <c r="I486" s="262"/>
      <c r="J486" s="258"/>
      <c r="K486" s="258"/>
      <c r="L486" s="263"/>
      <c r="M486" s="264"/>
      <c r="N486" s="265"/>
      <c r="O486" s="265"/>
      <c r="P486" s="265"/>
      <c r="Q486" s="265"/>
      <c r="R486" s="265"/>
      <c r="S486" s="265"/>
      <c r="T486" s="26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7" t="s">
        <v>166</v>
      </c>
      <c r="AU486" s="267" t="s">
        <v>81</v>
      </c>
      <c r="AV486" s="14" t="s">
        <v>81</v>
      </c>
      <c r="AW486" s="14" t="s">
        <v>30</v>
      </c>
      <c r="AX486" s="14" t="s">
        <v>73</v>
      </c>
      <c r="AY486" s="267" t="s">
        <v>158</v>
      </c>
    </row>
    <row r="487" s="14" customFormat="1">
      <c r="A487" s="14"/>
      <c r="B487" s="257"/>
      <c r="C487" s="258"/>
      <c r="D487" s="248" t="s">
        <v>166</v>
      </c>
      <c r="E487" s="259" t="s">
        <v>1</v>
      </c>
      <c r="F487" s="260" t="s">
        <v>537</v>
      </c>
      <c r="G487" s="258"/>
      <c r="H487" s="261">
        <v>33.768000000000001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7" t="s">
        <v>166</v>
      </c>
      <c r="AU487" s="267" t="s">
        <v>81</v>
      </c>
      <c r="AV487" s="14" t="s">
        <v>81</v>
      </c>
      <c r="AW487" s="14" t="s">
        <v>30</v>
      </c>
      <c r="AX487" s="14" t="s">
        <v>73</v>
      </c>
      <c r="AY487" s="267" t="s">
        <v>158</v>
      </c>
    </row>
    <row r="488" s="15" customFormat="1">
      <c r="A488" s="15"/>
      <c r="B488" s="268"/>
      <c r="C488" s="269"/>
      <c r="D488" s="248" t="s">
        <v>166</v>
      </c>
      <c r="E488" s="270" t="s">
        <v>1</v>
      </c>
      <c r="F488" s="271" t="s">
        <v>169</v>
      </c>
      <c r="G488" s="269"/>
      <c r="H488" s="272">
        <v>100.968</v>
      </c>
      <c r="I488" s="273"/>
      <c r="J488" s="269"/>
      <c r="K488" s="269"/>
      <c r="L488" s="274"/>
      <c r="M488" s="275"/>
      <c r="N488" s="276"/>
      <c r="O488" s="276"/>
      <c r="P488" s="276"/>
      <c r="Q488" s="276"/>
      <c r="R488" s="276"/>
      <c r="S488" s="276"/>
      <c r="T488" s="27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8" t="s">
        <v>166</v>
      </c>
      <c r="AU488" s="278" t="s">
        <v>81</v>
      </c>
      <c r="AV488" s="15" t="s">
        <v>165</v>
      </c>
      <c r="AW488" s="15" t="s">
        <v>30</v>
      </c>
      <c r="AX488" s="15" t="s">
        <v>79</v>
      </c>
      <c r="AY488" s="278" t="s">
        <v>158</v>
      </c>
    </row>
    <row r="489" s="2" customFormat="1" ht="21.75" customHeight="1">
      <c r="A489" s="39"/>
      <c r="B489" s="40"/>
      <c r="C489" s="233" t="s">
        <v>538</v>
      </c>
      <c r="D489" s="233" t="s">
        <v>160</v>
      </c>
      <c r="E489" s="234" t="s">
        <v>539</v>
      </c>
      <c r="F489" s="235" t="s">
        <v>540</v>
      </c>
      <c r="G489" s="236" t="s">
        <v>163</v>
      </c>
      <c r="H489" s="237">
        <v>3.8199999999999998</v>
      </c>
      <c r="I489" s="238"/>
      <c r="J489" s="239">
        <f>ROUND(I489*H489,2)</f>
        <v>0</v>
      </c>
      <c r="K489" s="235" t="s">
        <v>164</v>
      </c>
      <c r="L489" s="45"/>
      <c r="M489" s="240" t="s">
        <v>1</v>
      </c>
      <c r="N489" s="241" t="s">
        <v>40</v>
      </c>
      <c r="O489" s="93"/>
      <c r="P489" s="242">
        <f>O489*H489</f>
        <v>0</v>
      </c>
      <c r="Q489" s="242">
        <v>0.020930000000000001</v>
      </c>
      <c r="R489" s="242">
        <f>Q489*H489</f>
        <v>0.079952599999999999</v>
      </c>
      <c r="S489" s="242">
        <v>0.02</v>
      </c>
      <c r="T489" s="243">
        <f>S489*H489</f>
        <v>0.076399999999999996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4" t="s">
        <v>165</v>
      </c>
      <c r="AT489" s="244" t="s">
        <v>160</v>
      </c>
      <c r="AU489" s="244" t="s">
        <v>81</v>
      </c>
      <c r="AY489" s="18" t="s">
        <v>158</v>
      </c>
      <c r="BE489" s="245">
        <f>IF(N489="základní",J489,0)</f>
        <v>0</v>
      </c>
      <c r="BF489" s="245">
        <f>IF(N489="snížená",J489,0)</f>
        <v>0</v>
      </c>
      <c r="BG489" s="245">
        <f>IF(N489="zákl. přenesená",J489,0)</f>
        <v>0</v>
      </c>
      <c r="BH489" s="245">
        <f>IF(N489="sníž. přenesená",J489,0)</f>
        <v>0</v>
      </c>
      <c r="BI489" s="245">
        <f>IF(N489="nulová",J489,0)</f>
        <v>0</v>
      </c>
      <c r="BJ489" s="18" t="s">
        <v>165</v>
      </c>
      <c r="BK489" s="245">
        <f>ROUND(I489*H489,2)</f>
        <v>0</v>
      </c>
      <c r="BL489" s="18" t="s">
        <v>165</v>
      </c>
      <c r="BM489" s="244" t="s">
        <v>541</v>
      </c>
    </row>
    <row r="490" s="13" customFormat="1">
      <c r="A490" s="13"/>
      <c r="B490" s="246"/>
      <c r="C490" s="247"/>
      <c r="D490" s="248" t="s">
        <v>166</v>
      </c>
      <c r="E490" s="249" t="s">
        <v>1</v>
      </c>
      <c r="F490" s="250" t="s">
        <v>542</v>
      </c>
      <c r="G490" s="247"/>
      <c r="H490" s="249" t="s">
        <v>1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6" t="s">
        <v>166</v>
      </c>
      <c r="AU490" s="256" t="s">
        <v>81</v>
      </c>
      <c r="AV490" s="13" t="s">
        <v>79</v>
      </c>
      <c r="AW490" s="13" t="s">
        <v>30</v>
      </c>
      <c r="AX490" s="13" t="s">
        <v>73</v>
      </c>
      <c r="AY490" s="256" t="s">
        <v>158</v>
      </c>
    </row>
    <row r="491" s="14" customFormat="1">
      <c r="A491" s="14"/>
      <c r="B491" s="257"/>
      <c r="C491" s="258"/>
      <c r="D491" s="248" t="s">
        <v>166</v>
      </c>
      <c r="E491" s="259" t="s">
        <v>1</v>
      </c>
      <c r="F491" s="260" t="s">
        <v>543</v>
      </c>
      <c r="G491" s="258"/>
      <c r="H491" s="261">
        <v>3.8199999999999998</v>
      </c>
      <c r="I491" s="262"/>
      <c r="J491" s="258"/>
      <c r="K491" s="258"/>
      <c r="L491" s="263"/>
      <c r="M491" s="264"/>
      <c r="N491" s="265"/>
      <c r="O491" s="265"/>
      <c r="P491" s="265"/>
      <c r="Q491" s="265"/>
      <c r="R491" s="265"/>
      <c r="S491" s="265"/>
      <c r="T491" s="26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7" t="s">
        <v>166</v>
      </c>
      <c r="AU491" s="267" t="s">
        <v>81</v>
      </c>
      <c r="AV491" s="14" t="s">
        <v>81</v>
      </c>
      <c r="AW491" s="14" t="s">
        <v>30</v>
      </c>
      <c r="AX491" s="14" t="s">
        <v>73</v>
      </c>
      <c r="AY491" s="267" t="s">
        <v>158</v>
      </c>
    </row>
    <row r="492" s="15" customFormat="1">
      <c r="A492" s="15"/>
      <c r="B492" s="268"/>
      <c r="C492" s="269"/>
      <c r="D492" s="248" t="s">
        <v>166</v>
      </c>
      <c r="E492" s="270" t="s">
        <v>1</v>
      </c>
      <c r="F492" s="271" t="s">
        <v>169</v>
      </c>
      <c r="G492" s="269"/>
      <c r="H492" s="272">
        <v>3.8199999999999998</v>
      </c>
      <c r="I492" s="273"/>
      <c r="J492" s="269"/>
      <c r="K492" s="269"/>
      <c r="L492" s="274"/>
      <c r="M492" s="275"/>
      <c r="N492" s="276"/>
      <c r="O492" s="276"/>
      <c r="P492" s="276"/>
      <c r="Q492" s="276"/>
      <c r="R492" s="276"/>
      <c r="S492" s="276"/>
      <c r="T492" s="277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8" t="s">
        <v>166</v>
      </c>
      <c r="AU492" s="278" t="s">
        <v>81</v>
      </c>
      <c r="AV492" s="15" t="s">
        <v>165</v>
      </c>
      <c r="AW492" s="15" t="s">
        <v>30</v>
      </c>
      <c r="AX492" s="15" t="s">
        <v>79</v>
      </c>
      <c r="AY492" s="278" t="s">
        <v>158</v>
      </c>
    </row>
    <row r="493" s="2" customFormat="1" ht="21.75" customHeight="1">
      <c r="A493" s="39"/>
      <c r="B493" s="40"/>
      <c r="C493" s="233" t="s">
        <v>358</v>
      </c>
      <c r="D493" s="233" t="s">
        <v>160</v>
      </c>
      <c r="E493" s="234" t="s">
        <v>544</v>
      </c>
      <c r="F493" s="235" t="s">
        <v>545</v>
      </c>
      <c r="G493" s="236" t="s">
        <v>163</v>
      </c>
      <c r="H493" s="237">
        <v>239.28299999999999</v>
      </c>
      <c r="I493" s="238"/>
      <c r="J493" s="239">
        <f>ROUND(I493*H493,2)</f>
        <v>0</v>
      </c>
      <c r="K493" s="235" t="s">
        <v>164</v>
      </c>
      <c r="L493" s="45"/>
      <c r="M493" s="240" t="s">
        <v>1</v>
      </c>
      <c r="N493" s="241" t="s">
        <v>40</v>
      </c>
      <c r="O493" s="93"/>
      <c r="P493" s="242">
        <f>O493*H493</f>
        <v>0</v>
      </c>
      <c r="Q493" s="242">
        <v>0.0043800000000000002</v>
      </c>
      <c r="R493" s="242">
        <f>Q493*H493</f>
        <v>1.0480595399999999</v>
      </c>
      <c r="S493" s="242">
        <v>0</v>
      </c>
      <c r="T493" s="24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4" t="s">
        <v>165</v>
      </c>
      <c r="AT493" s="244" t="s">
        <v>160</v>
      </c>
      <c r="AU493" s="244" t="s">
        <v>81</v>
      </c>
      <c r="AY493" s="18" t="s">
        <v>158</v>
      </c>
      <c r="BE493" s="245">
        <f>IF(N493="základní",J493,0)</f>
        <v>0</v>
      </c>
      <c r="BF493" s="245">
        <f>IF(N493="snížená",J493,0)</f>
        <v>0</v>
      </c>
      <c r="BG493" s="245">
        <f>IF(N493="zákl. přenesená",J493,0)</f>
        <v>0</v>
      </c>
      <c r="BH493" s="245">
        <f>IF(N493="sníž. přenesená",J493,0)</f>
        <v>0</v>
      </c>
      <c r="BI493" s="245">
        <f>IF(N493="nulová",J493,0)</f>
        <v>0</v>
      </c>
      <c r="BJ493" s="18" t="s">
        <v>165</v>
      </c>
      <c r="BK493" s="245">
        <f>ROUND(I493*H493,2)</f>
        <v>0</v>
      </c>
      <c r="BL493" s="18" t="s">
        <v>165</v>
      </c>
      <c r="BM493" s="244" t="s">
        <v>546</v>
      </c>
    </row>
    <row r="494" s="13" customFormat="1">
      <c r="A494" s="13"/>
      <c r="B494" s="246"/>
      <c r="C494" s="247"/>
      <c r="D494" s="248" t="s">
        <v>166</v>
      </c>
      <c r="E494" s="249" t="s">
        <v>1</v>
      </c>
      <c r="F494" s="250" t="s">
        <v>547</v>
      </c>
      <c r="G494" s="247"/>
      <c r="H494" s="249" t="s">
        <v>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166</v>
      </c>
      <c r="AU494" s="256" t="s">
        <v>81</v>
      </c>
      <c r="AV494" s="13" t="s">
        <v>79</v>
      </c>
      <c r="AW494" s="13" t="s">
        <v>30</v>
      </c>
      <c r="AX494" s="13" t="s">
        <v>73</v>
      </c>
      <c r="AY494" s="256" t="s">
        <v>158</v>
      </c>
    </row>
    <row r="495" s="14" customFormat="1">
      <c r="A495" s="14"/>
      <c r="B495" s="257"/>
      <c r="C495" s="258"/>
      <c r="D495" s="248" t="s">
        <v>166</v>
      </c>
      <c r="E495" s="259" t="s">
        <v>1</v>
      </c>
      <c r="F495" s="260" t="s">
        <v>548</v>
      </c>
      <c r="G495" s="258"/>
      <c r="H495" s="261">
        <v>236.118</v>
      </c>
      <c r="I495" s="262"/>
      <c r="J495" s="258"/>
      <c r="K495" s="258"/>
      <c r="L495" s="263"/>
      <c r="M495" s="264"/>
      <c r="N495" s="265"/>
      <c r="O495" s="265"/>
      <c r="P495" s="265"/>
      <c r="Q495" s="265"/>
      <c r="R495" s="265"/>
      <c r="S495" s="265"/>
      <c r="T495" s="26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7" t="s">
        <v>166</v>
      </c>
      <c r="AU495" s="267" t="s">
        <v>81</v>
      </c>
      <c r="AV495" s="14" t="s">
        <v>81</v>
      </c>
      <c r="AW495" s="14" t="s">
        <v>30</v>
      </c>
      <c r="AX495" s="14" t="s">
        <v>73</v>
      </c>
      <c r="AY495" s="267" t="s">
        <v>158</v>
      </c>
    </row>
    <row r="496" s="14" customFormat="1">
      <c r="A496" s="14"/>
      <c r="B496" s="257"/>
      <c r="C496" s="258"/>
      <c r="D496" s="248" t="s">
        <v>166</v>
      </c>
      <c r="E496" s="259" t="s">
        <v>1</v>
      </c>
      <c r="F496" s="260" t="s">
        <v>549</v>
      </c>
      <c r="G496" s="258"/>
      <c r="H496" s="261">
        <v>13.613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166</v>
      </c>
      <c r="AU496" s="267" t="s">
        <v>81</v>
      </c>
      <c r="AV496" s="14" t="s">
        <v>81</v>
      </c>
      <c r="AW496" s="14" t="s">
        <v>30</v>
      </c>
      <c r="AX496" s="14" t="s">
        <v>73</v>
      </c>
      <c r="AY496" s="267" t="s">
        <v>158</v>
      </c>
    </row>
    <row r="497" s="14" customFormat="1">
      <c r="A497" s="14"/>
      <c r="B497" s="257"/>
      <c r="C497" s="258"/>
      <c r="D497" s="248" t="s">
        <v>166</v>
      </c>
      <c r="E497" s="259" t="s">
        <v>1</v>
      </c>
      <c r="F497" s="260" t="s">
        <v>550</v>
      </c>
      <c r="G497" s="258"/>
      <c r="H497" s="261">
        <v>11.237</v>
      </c>
      <c r="I497" s="262"/>
      <c r="J497" s="258"/>
      <c r="K497" s="258"/>
      <c r="L497" s="263"/>
      <c r="M497" s="264"/>
      <c r="N497" s="265"/>
      <c r="O497" s="265"/>
      <c r="P497" s="265"/>
      <c r="Q497" s="265"/>
      <c r="R497" s="265"/>
      <c r="S497" s="265"/>
      <c r="T497" s="26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7" t="s">
        <v>166</v>
      </c>
      <c r="AU497" s="267" t="s">
        <v>81</v>
      </c>
      <c r="AV497" s="14" t="s">
        <v>81</v>
      </c>
      <c r="AW497" s="14" t="s">
        <v>30</v>
      </c>
      <c r="AX497" s="14" t="s">
        <v>73</v>
      </c>
      <c r="AY497" s="267" t="s">
        <v>158</v>
      </c>
    </row>
    <row r="498" s="14" customFormat="1">
      <c r="A498" s="14"/>
      <c r="B498" s="257"/>
      <c r="C498" s="258"/>
      <c r="D498" s="248" t="s">
        <v>166</v>
      </c>
      <c r="E498" s="259" t="s">
        <v>1</v>
      </c>
      <c r="F498" s="260" t="s">
        <v>551</v>
      </c>
      <c r="G498" s="258"/>
      <c r="H498" s="261">
        <v>9.6980000000000004</v>
      </c>
      <c r="I498" s="262"/>
      <c r="J498" s="258"/>
      <c r="K498" s="258"/>
      <c r="L498" s="263"/>
      <c r="M498" s="264"/>
      <c r="N498" s="265"/>
      <c r="O498" s="265"/>
      <c r="P498" s="265"/>
      <c r="Q498" s="265"/>
      <c r="R498" s="265"/>
      <c r="S498" s="265"/>
      <c r="T498" s="26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7" t="s">
        <v>166</v>
      </c>
      <c r="AU498" s="267" t="s">
        <v>81</v>
      </c>
      <c r="AV498" s="14" t="s">
        <v>81</v>
      </c>
      <c r="AW498" s="14" t="s">
        <v>30</v>
      </c>
      <c r="AX498" s="14" t="s">
        <v>73</v>
      </c>
      <c r="AY498" s="267" t="s">
        <v>158</v>
      </c>
    </row>
    <row r="499" s="14" customFormat="1">
      <c r="A499" s="14"/>
      <c r="B499" s="257"/>
      <c r="C499" s="258"/>
      <c r="D499" s="248" t="s">
        <v>166</v>
      </c>
      <c r="E499" s="259" t="s">
        <v>1</v>
      </c>
      <c r="F499" s="260" t="s">
        <v>552</v>
      </c>
      <c r="G499" s="258"/>
      <c r="H499" s="261">
        <v>12.904999999999999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7" t="s">
        <v>166</v>
      </c>
      <c r="AU499" s="267" t="s">
        <v>81</v>
      </c>
      <c r="AV499" s="14" t="s">
        <v>81</v>
      </c>
      <c r="AW499" s="14" t="s">
        <v>30</v>
      </c>
      <c r="AX499" s="14" t="s">
        <v>73</v>
      </c>
      <c r="AY499" s="267" t="s">
        <v>158</v>
      </c>
    </row>
    <row r="500" s="13" customFormat="1">
      <c r="A500" s="13"/>
      <c r="B500" s="246"/>
      <c r="C500" s="247"/>
      <c r="D500" s="248" t="s">
        <v>166</v>
      </c>
      <c r="E500" s="249" t="s">
        <v>1</v>
      </c>
      <c r="F500" s="250" t="s">
        <v>487</v>
      </c>
      <c r="G500" s="247"/>
      <c r="H500" s="249" t="s">
        <v>1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166</v>
      </c>
      <c r="AU500" s="256" t="s">
        <v>81</v>
      </c>
      <c r="AV500" s="13" t="s">
        <v>79</v>
      </c>
      <c r="AW500" s="13" t="s">
        <v>30</v>
      </c>
      <c r="AX500" s="13" t="s">
        <v>73</v>
      </c>
      <c r="AY500" s="256" t="s">
        <v>158</v>
      </c>
    </row>
    <row r="501" s="14" customFormat="1">
      <c r="A501" s="14"/>
      <c r="B501" s="257"/>
      <c r="C501" s="258"/>
      <c r="D501" s="248" t="s">
        <v>166</v>
      </c>
      <c r="E501" s="259" t="s">
        <v>1</v>
      </c>
      <c r="F501" s="260" t="s">
        <v>553</v>
      </c>
      <c r="G501" s="258"/>
      <c r="H501" s="261">
        <v>-48.747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166</v>
      </c>
      <c r="AU501" s="267" t="s">
        <v>81</v>
      </c>
      <c r="AV501" s="14" t="s">
        <v>81</v>
      </c>
      <c r="AW501" s="14" t="s">
        <v>30</v>
      </c>
      <c r="AX501" s="14" t="s">
        <v>73</v>
      </c>
      <c r="AY501" s="267" t="s">
        <v>158</v>
      </c>
    </row>
    <row r="502" s="14" customFormat="1">
      <c r="A502" s="14"/>
      <c r="B502" s="257"/>
      <c r="C502" s="258"/>
      <c r="D502" s="248" t="s">
        <v>166</v>
      </c>
      <c r="E502" s="259" t="s">
        <v>1</v>
      </c>
      <c r="F502" s="260" t="s">
        <v>554</v>
      </c>
      <c r="G502" s="258"/>
      <c r="H502" s="261">
        <v>-3.1179999999999999</v>
      </c>
      <c r="I502" s="262"/>
      <c r="J502" s="258"/>
      <c r="K502" s="258"/>
      <c r="L502" s="263"/>
      <c r="M502" s="264"/>
      <c r="N502" s="265"/>
      <c r="O502" s="265"/>
      <c r="P502" s="265"/>
      <c r="Q502" s="265"/>
      <c r="R502" s="265"/>
      <c r="S502" s="265"/>
      <c r="T502" s="26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7" t="s">
        <v>166</v>
      </c>
      <c r="AU502" s="267" t="s">
        <v>81</v>
      </c>
      <c r="AV502" s="14" t="s">
        <v>81</v>
      </c>
      <c r="AW502" s="14" t="s">
        <v>30</v>
      </c>
      <c r="AX502" s="14" t="s">
        <v>73</v>
      </c>
      <c r="AY502" s="267" t="s">
        <v>158</v>
      </c>
    </row>
    <row r="503" s="14" customFormat="1">
      <c r="A503" s="14"/>
      <c r="B503" s="257"/>
      <c r="C503" s="258"/>
      <c r="D503" s="248" t="s">
        <v>166</v>
      </c>
      <c r="E503" s="259" t="s">
        <v>1</v>
      </c>
      <c r="F503" s="260" t="s">
        <v>555</v>
      </c>
      <c r="G503" s="258"/>
      <c r="H503" s="261">
        <v>-0.5</v>
      </c>
      <c r="I503" s="262"/>
      <c r="J503" s="258"/>
      <c r="K503" s="258"/>
      <c r="L503" s="263"/>
      <c r="M503" s="264"/>
      <c r="N503" s="265"/>
      <c r="O503" s="265"/>
      <c r="P503" s="265"/>
      <c r="Q503" s="265"/>
      <c r="R503" s="265"/>
      <c r="S503" s="265"/>
      <c r="T503" s="26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7" t="s">
        <v>166</v>
      </c>
      <c r="AU503" s="267" t="s">
        <v>81</v>
      </c>
      <c r="AV503" s="14" t="s">
        <v>81</v>
      </c>
      <c r="AW503" s="14" t="s">
        <v>30</v>
      </c>
      <c r="AX503" s="14" t="s">
        <v>73</v>
      </c>
      <c r="AY503" s="267" t="s">
        <v>158</v>
      </c>
    </row>
    <row r="504" s="13" customFormat="1">
      <c r="A504" s="13"/>
      <c r="B504" s="246"/>
      <c r="C504" s="247"/>
      <c r="D504" s="248" t="s">
        <v>166</v>
      </c>
      <c r="E504" s="249" t="s">
        <v>1</v>
      </c>
      <c r="F504" s="250" t="s">
        <v>556</v>
      </c>
      <c r="G504" s="247"/>
      <c r="H504" s="249" t="s">
        <v>1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6" t="s">
        <v>166</v>
      </c>
      <c r="AU504" s="256" t="s">
        <v>81</v>
      </c>
      <c r="AV504" s="13" t="s">
        <v>79</v>
      </c>
      <c r="AW504" s="13" t="s">
        <v>30</v>
      </c>
      <c r="AX504" s="13" t="s">
        <v>73</v>
      </c>
      <c r="AY504" s="256" t="s">
        <v>158</v>
      </c>
    </row>
    <row r="505" s="14" customFormat="1">
      <c r="A505" s="14"/>
      <c r="B505" s="257"/>
      <c r="C505" s="258"/>
      <c r="D505" s="248" t="s">
        <v>166</v>
      </c>
      <c r="E505" s="259" t="s">
        <v>1</v>
      </c>
      <c r="F505" s="260" t="s">
        <v>557</v>
      </c>
      <c r="G505" s="258"/>
      <c r="H505" s="261">
        <v>2.5249999999999999</v>
      </c>
      <c r="I505" s="262"/>
      <c r="J505" s="258"/>
      <c r="K505" s="258"/>
      <c r="L505" s="263"/>
      <c r="M505" s="264"/>
      <c r="N505" s="265"/>
      <c r="O505" s="265"/>
      <c r="P505" s="265"/>
      <c r="Q505" s="265"/>
      <c r="R505" s="265"/>
      <c r="S505" s="265"/>
      <c r="T505" s="26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7" t="s">
        <v>166</v>
      </c>
      <c r="AU505" s="267" t="s">
        <v>81</v>
      </c>
      <c r="AV505" s="14" t="s">
        <v>81</v>
      </c>
      <c r="AW505" s="14" t="s">
        <v>30</v>
      </c>
      <c r="AX505" s="14" t="s">
        <v>73</v>
      </c>
      <c r="AY505" s="267" t="s">
        <v>158</v>
      </c>
    </row>
    <row r="506" s="14" customFormat="1">
      <c r="A506" s="14"/>
      <c r="B506" s="257"/>
      <c r="C506" s="258"/>
      <c r="D506" s="248" t="s">
        <v>166</v>
      </c>
      <c r="E506" s="259" t="s">
        <v>1</v>
      </c>
      <c r="F506" s="260" t="s">
        <v>558</v>
      </c>
      <c r="G506" s="258"/>
      <c r="H506" s="261">
        <v>5.5519999999999996</v>
      </c>
      <c r="I506" s="262"/>
      <c r="J506" s="258"/>
      <c r="K506" s="258"/>
      <c r="L506" s="263"/>
      <c r="M506" s="264"/>
      <c r="N506" s="265"/>
      <c r="O506" s="265"/>
      <c r="P506" s="265"/>
      <c r="Q506" s="265"/>
      <c r="R506" s="265"/>
      <c r="S506" s="265"/>
      <c r="T506" s="26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7" t="s">
        <v>166</v>
      </c>
      <c r="AU506" s="267" t="s">
        <v>81</v>
      </c>
      <c r="AV506" s="14" t="s">
        <v>81</v>
      </c>
      <c r="AW506" s="14" t="s">
        <v>30</v>
      </c>
      <c r="AX506" s="14" t="s">
        <v>73</v>
      </c>
      <c r="AY506" s="267" t="s">
        <v>158</v>
      </c>
    </row>
    <row r="507" s="15" customFormat="1">
      <c r="A507" s="15"/>
      <c r="B507" s="268"/>
      <c r="C507" s="269"/>
      <c r="D507" s="248" t="s">
        <v>166</v>
      </c>
      <c r="E507" s="270" t="s">
        <v>1</v>
      </c>
      <c r="F507" s="271" t="s">
        <v>169</v>
      </c>
      <c r="G507" s="269"/>
      <c r="H507" s="272">
        <v>239.28299999999996</v>
      </c>
      <c r="I507" s="273"/>
      <c r="J507" s="269"/>
      <c r="K507" s="269"/>
      <c r="L507" s="274"/>
      <c r="M507" s="275"/>
      <c r="N507" s="276"/>
      <c r="O507" s="276"/>
      <c r="P507" s="276"/>
      <c r="Q507" s="276"/>
      <c r="R507" s="276"/>
      <c r="S507" s="276"/>
      <c r="T507" s="27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8" t="s">
        <v>166</v>
      </c>
      <c r="AU507" s="278" t="s">
        <v>81</v>
      </c>
      <c r="AV507" s="15" t="s">
        <v>165</v>
      </c>
      <c r="AW507" s="15" t="s">
        <v>30</v>
      </c>
      <c r="AX507" s="15" t="s">
        <v>79</v>
      </c>
      <c r="AY507" s="278" t="s">
        <v>158</v>
      </c>
    </row>
    <row r="508" s="2" customFormat="1" ht="21.75" customHeight="1">
      <c r="A508" s="39"/>
      <c r="B508" s="40"/>
      <c r="C508" s="233" t="s">
        <v>559</v>
      </c>
      <c r="D508" s="233" t="s">
        <v>160</v>
      </c>
      <c r="E508" s="234" t="s">
        <v>560</v>
      </c>
      <c r="F508" s="235" t="s">
        <v>561</v>
      </c>
      <c r="G508" s="236" t="s">
        <v>163</v>
      </c>
      <c r="H508" s="237">
        <v>205.94300000000001</v>
      </c>
      <c r="I508" s="238"/>
      <c r="J508" s="239">
        <f>ROUND(I508*H508,2)</f>
        <v>0</v>
      </c>
      <c r="K508" s="235" t="s">
        <v>164</v>
      </c>
      <c r="L508" s="45"/>
      <c r="M508" s="240" t="s">
        <v>1</v>
      </c>
      <c r="N508" s="241" t="s">
        <v>40</v>
      </c>
      <c r="O508" s="93"/>
      <c r="P508" s="242">
        <f>O508*H508</f>
        <v>0</v>
      </c>
      <c r="Q508" s="242">
        <v>0.01255</v>
      </c>
      <c r="R508" s="242">
        <f>Q508*H508</f>
        <v>2.58458465</v>
      </c>
      <c r="S508" s="242">
        <v>0</v>
      </c>
      <c r="T508" s="24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4" t="s">
        <v>165</v>
      </c>
      <c r="AT508" s="244" t="s">
        <v>160</v>
      </c>
      <c r="AU508" s="244" t="s">
        <v>81</v>
      </c>
      <c r="AY508" s="18" t="s">
        <v>158</v>
      </c>
      <c r="BE508" s="245">
        <f>IF(N508="základní",J508,0)</f>
        <v>0</v>
      </c>
      <c r="BF508" s="245">
        <f>IF(N508="snížená",J508,0)</f>
        <v>0</v>
      </c>
      <c r="BG508" s="245">
        <f>IF(N508="zákl. přenesená",J508,0)</f>
        <v>0</v>
      </c>
      <c r="BH508" s="245">
        <f>IF(N508="sníž. přenesená",J508,0)</f>
        <v>0</v>
      </c>
      <c r="BI508" s="245">
        <f>IF(N508="nulová",J508,0)</f>
        <v>0</v>
      </c>
      <c r="BJ508" s="18" t="s">
        <v>165</v>
      </c>
      <c r="BK508" s="245">
        <f>ROUND(I508*H508,2)</f>
        <v>0</v>
      </c>
      <c r="BL508" s="18" t="s">
        <v>165</v>
      </c>
      <c r="BM508" s="244" t="s">
        <v>562</v>
      </c>
    </row>
    <row r="509" s="2" customFormat="1" ht="21.75" customHeight="1">
      <c r="A509" s="39"/>
      <c r="B509" s="40"/>
      <c r="C509" s="233" t="s">
        <v>362</v>
      </c>
      <c r="D509" s="233" t="s">
        <v>160</v>
      </c>
      <c r="E509" s="234" t="s">
        <v>563</v>
      </c>
      <c r="F509" s="235" t="s">
        <v>564</v>
      </c>
      <c r="G509" s="236" t="s">
        <v>163</v>
      </c>
      <c r="H509" s="237">
        <v>22.695</v>
      </c>
      <c r="I509" s="238"/>
      <c r="J509" s="239">
        <f>ROUND(I509*H509,2)</f>
        <v>0</v>
      </c>
      <c r="K509" s="235" t="s">
        <v>164</v>
      </c>
      <c r="L509" s="45"/>
      <c r="M509" s="240" t="s">
        <v>1</v>
      </c>
      <c r="N509" s="241" t="s">
        <v>40</v>
      </c>
      <c r="O509" s="93"/>
      <c r="P509" s="242">
        <f>O509*H509</f>
        <v>0</v>
      </c>
      <c r="Q509" s="242">
        <v>0.00628</v>
      </c>
      <c r="R509" s="242">
        <f>Q509*H509</f>
        <v>0.1425246</v>
      </c>
      <c r="S509" s="242">
        <v>0</v>
      </c>
      <c r="T509" s="24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4" t="s">
        <v>165</v>
      </c>
      <c r="AT509" s="244" t="s">
        <v>160</v>
      </c>
      <c r="AU509" s="244" t="s">
        <v>81</v>
      </c>
      <c r="AY509" s="18" t="s">
        <v>158</v>
      </c>
      <c r="BE509" s="245">
        <f>IF(N509="základní",J509,0)</f>
        <v>0</v>
      </c>
      <c r="BF509" s="245">
        <f>IF(N509="snížená",J509,0)</f>
        <v>0</v>
      </c>
      <c r="BG509" s="245">
        <f>IF(N509="zákl. přenesená",J509,0)</f>
        <v>0</v>
      </c>
      <c r="BH509" s="245">
        <f>IF(N509="sníž. přenesená",J509,0)</f>
        <v>0</v>
      </c>
      <c r="BI509" s="245">
        <f>IF(N509="nulová",J509,0)</f>
        <v>0</v>
      </c>
      <c r="BJ509" s="18" t="s">
        <v>165</v>
      </c>
      <c r="BK509" s="245">
        <f>ROUND(I509*H509,2)</f>
        <v>0</v>
      </c>
      <c r="BL509" s="18" t="s">
        <v>165</v>
      </c>
      <c r="BM509" s="244" t="s">
        <v>565</v>
      </c>
    </row>
    <row r="510" s="13" customFormat="1">
      <c r="A510" s="13"/>
      <c r="B510" s="246"/>
      <c r="C510" s="247"/>
      <c r="D510" s="248" t="s">
        <v>166</v>
      </c>
      <c r="E510" s="249" t="s">
        <v>1</v>
      </c>
      <c r="F510" s="250" t="s">
        <v>566</v>
      </c>
      <c r="G510" s="247"/>
      <c r="H510" s="249" t="s">
        <v>1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6" t="s">
        <v>166</v>
      </c>
      <c r="AU510" s="256" t="s">
        <v>81</v>
      </c>
      <c r="AV510" s="13" t="s">
        <v>79</v>
      </c>
      <c r="AW510" s="13" t="s">
        <v>30</v>
      </c>
      <c r="AX510" s="13" t="s">
        <v>73</v>
      </c>
      <c r="AY510" s="256" t="s">
        <v>158</v>
      </c>
    </row>
    <row r="511" s="14" customFormat="1">
      <c r="A511" s="14"/>
      <c r="B511" s="257"/>
      <c r="C511" s="258"/>
      <c r="D511" s="248" t="s">
        <v>166</v>
      </c>
      <c r="E511" s="259" t="s">
        <v>1</v>
      </c>
      <c r="F511" s="260" t="s">
        <v>567</v>
      </c>
      <c r="G511" s="258"/>
      <c r="H511" s="261">
        <v>22.695</v>
      </c>
      <c r="I511" s="262"/>
      <c r="J511" s="258"/>
      <c r="K511" s="258"/>
      <c r="L511" s="263"/>
      <c r="M511" s="264"/>
      <c r="N511" s="265"/>
      <c r="O511" s="265"/>
      <c r="P511" s="265"/>
      <c r="Q511" s="265"/>
      <c r="R511" s="265"/>
      <c r="S511" s="265"/>
      <c r="T511" s="26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7" t="s">
        <v>166</v>
      </c>
      <c r="AU511" s="267" t="s">
        <v>81</v>
      </c>
      <c r="AV511" s="14" t="s">
        <v>81</v>
      </c>
      <c r="AW511" s="14" t="s">
        <v>30</v>
      </c>
      <c r="AX511" s="14" t="s">
        <v>73</v>
      </c>
      <c r="AY511" s="267" t="s">
        <v>158</v>
      </c>
    </row>
    <row r="512" s="15" customFormat="1">
      <c r="A512" s="15"/>
      <c r="B512" s="268"/>
      <c r="C512" s="269"/>
      <c r="D512" s="248" t="s">
        <v>166</v>
      </c>
      <c r="E512" s="270" t="s">
        <v>1</v>
      </c>
      <c r="F512" s="271" t="s">
        <v>169</v>
      </c>
      <c r="G512" s="269"/>
      <c r="H512" s="272">
        <v>22.695</v>
      </c>
      <c r="I512" s="273"/>
      <c r="J512" s="269"/>
      <c r="K512" s="269"/>
      <c r="L512" s="274"/>
      <c r="M512" s="275"/>
      <c r="N512" s="276"/>
      <c r="O512" s="276"/>
      <c r="P512" s="276"/>
      <c r="Q512" s="276"/>
      <c r="R512" s="276"/>
      <c r="S512" s="276"/>
      <c r="T512" s="27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8" t="s">
        <v>166</v>
      </c>
      <c r="AU512" s="278" t="s">
        <v>81</v>
      </c>
      <c r="AV512" s="15" t="s">
        <v>165</v>
      </c>
      <c r="AW512" s="15" t="s">
        <v>30</v>
      </c>
      <c r="AX512" s="15" t="s">
        <v>79</v>
      </c>
      <c r="AY512" s="278" t="s">
        <v>158</v>
      </c>
    </row>
    <row r="513" s="2" customFormat="1" ht="21.75" customHeight="1">
      <c r="A513" s="39"/>
      <c r="B513" s="40"/>
      <c r="C513" s="233" t="s">
        <v>568</v>
      </c>
      <c r="D513" s="233" t="s">
        <v>160</v>
      </c>
      <c r="E513" s="234" t="s">
        <v>569</v>
      </c>
      <c r="F513" s="235" t="s">
        <v>570</v>
      </c>
      <c r="G513" s="236" t="s">
        <v>163</v>
      </c>
      <c r="H513" s="237">
        <v>207.08000000000001</v>
      </c>
      <c r="I513" s="238"/>
      <c r="J513" s="239">
        <f>ROUND(I513*H513,2)</f>
        <v>0</v>
      </c>
      <c r="K513" s="235" t="s">
        <v>164</v>
      </c>
      <c r="L513" s="45"/>
      <c r="M513" s="240" t="s">
        <v>1</v>
      </c>
      <c r="N513" s="241" t="s">
        <v>40</v>
      </c>
      <c r="O513" s="93"/>
      <c r="P513" s="242">
        <f>O513*H513</f>
        <v>0</v>
      </c>
      <c r="Q513" s="242">
        <v>0.0026800000000000001</v>
      </c>
      <c r="R513" s="242">
        <f>Q513*H513</f>
        <v>0.55497440000000009</v>
      </c>
      <c r="S513" s="242">
        <v>0</v>
      </c>
      <c r="T513" s="24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4" t="s">
        <v>165</v>
      </c>
      <c r="AT513" s="244" t="s">
        <v>160</v>
      </c>
      <c r="AU513" s="244" t="s">
        <v>81</v>
      </c>
      <c r="AY513" s="18" t="s">
        <v>158</v>
      </c>
      <c r="BE513" s="245">
        <f>IF(N513="základní",J513,0)</f>
        <v>0</v>
      </c>
      <c r="BF513" s="245">
        <f>IF(N513="snížená",J513,0)</f>
        <v>0</v>
      </c>
      <c r="BG513" s="245">
        <f>IF(N513="zákl. přenesená",J513,0)</f>
        <v>0</v>
      </c>
      <c r="BH513" s="245">
        <f>IF(N513="sníž. přenesená",J513,0)</f>
        <v>0</v>
      </c>
      <c r="BI513" s="245">
        <f>IF(N513="nulová",J513,0)</f>
        <v>0</v>
      </c>
      <c r="BJ513" s="18" t="s">
        <v>165</v>
      </c>
      <c r="BK513" s="245">
        <f>ROUND(I513*H513,2)</f>
        <v>0</v>
      </c>
      <c r="BL513" s="18" t="s">
        <v>165</v>
      </c>
      <c r="BM513" s="244" t="s">
        <v>571</v>
      </c>
    </row>
    <row r="514" s="13" customFormat="1">
      <c r="A514" s="13"/>
      <c r="B514" s="246"/>
      <c r="C514" s="247"/>
      <c r="D514" s="248" t="s">
        <v>166</v>
      </c>
      <c r="E514" s="249" t="s">
        <v>1</v>
      </c>
      <c r="F514" s="250" t="s">
        <v>547</v>
      </c>
      <c r="G514" s="247"/>
      <c r="H514" s="249" t="s">
        <v>1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6" t="s">
        <v>166</v>
      </c>
      <c r="AU514" s="256" t="s">
        <v>81</v>
      </c>
      <c r="AV514" s="13" t="s">
        <v>79</v>
      </c>
      <c r="AW514" s="13" t="s">
        <v>30</v>
      </c>
      <c r="AX514" s="13" t="s">
        <v>73</v>
      </c>
      <c r="AY514" s="256" t="s">
        <v>158</v>
      </c>
    </row>
    <row r="515" s="14" customFormat="1">
      <c r="A515" s="14"/>
      <c r="B515" s="257"/>
      <c r="C515" s="258"/>
      <c r="D515" s="248" t="s">
        <v>166</v>
      </c>
      <c r="E515" s="259" t="s">
        <v>1</v>
      </c>
      <c r="F515" s="260" t="s">
        <v>548</v>
      </c>
      <c r="G515" s="258"/>
      <c r="H515" s="261">
        <v>236.118</v>
      </c>
      <c r="I515" s="262"/>
      <c r="J515" s="258"/>
      <c r="K515" s="258"/>
      <c r="L515" s="263"/>
      <c r="M515" s="264"/>
      <c r="N515" s="265"/>
      <c r="O515" s="265"/>
      <c r="P515" s="265"/>
      <c r="Q515" s="265"/>
      <c r="R515" s="265"/>
      <c r="S515" s="265"/>
      <c r="T515" s="26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7" t="s">
        <v>166</v>
      </c>
      <c r="AU515" s="267" t="s">
        <v>81</v>
      </c>
      <c r="AV515" s="14" t="s">
        <v>81</v>
      </c>
      <c r="AW515" s="14" t="s">
        <v>30</v>
      </c>
      <c r="AX515" s="14" t="s">
        <v>73</v>
      </c>
      <c r="AY515" s="267" t="s">
        <v>158</v>
      </c>
    </row>
    <row r="516" s="14" customFormat="1">
      <c r="A516" s="14"/>
      <c r="B516" s="257"/>
      <c r="C516" s="258"/>
      <c r="D516" s="248" t="s">
        <v>166</v>
      </c>
      <c r="E516" s="259" t="s">
        <v>1</v>
      </c>
      <c r="F516" s="260" t="s">
        <v>549</v>
      </c>
      <c r="G516" s="258"/>
      <c r="H516" s="261">
        <v>13.613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7" t="s">
        <v>166</v>
      </c>
      <c r="AU516" s="267" t="s">
        <v>81</v>
      </c>
      <c r="AV516" s="14" t="s">
        <v>81</v>
      </c>
      <c r="AW516" s="14" t="s">
        <v>30</v>
      </c>
      <c r="AX516" s="14" t="s">
        <v>73</v>
      </c>
      <c r="AY516" s="267" t="s">
        <v>158</v>
      </c>
    </row>
    <row r="517" s="14" customFormat="1">
      <c r="A517" s="14"/>
      <c r="B517" s="257"/>
      <c r="C517" s="258"/>
      <c r="D517" s="248" t="s">
        <v>166</v>
      </c>
      <c r="E517" s="259" t="s">
        <v>1</v>
      </c>
      <c r="F517" s="260" t="s">
        <v>550</v>
      </c>
      <c r="G517" s="258"/>
      <c r="H517" s="261">
        <v>11.237</v>
      </c>
      <c r="I517" s="262"/>
      <c r="J517" s="258"/>
      <c r="K517" s="258"/>
      <c r="L517" s="263"/>
      <c r="M517" s="264"/>
      <c r="N517" s="265"/>
      <c r="O517" s="265"/>
      <c r="P517" s="265"/>
      <c r="Q517" s="265"/>
      <c r="R517" s="265"/>
      <c r="S517" s="265"/>
      <c r="T517" s="26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7" t="s">
        <v>166</v>
      </c>
      <c r="AU517" s="267" t="s">
        <v>81</v>
      </c>
      <c r="AV517" s="14" t="s">
        <v>81</v>
      </c>
      <c r="AW517" s="14" t="s">
        <v>30</v>
      </c>
      <c r="AX517" s="14" t="s">
        <v>73</v>
      </c>
      <c r="AY517" s="267" t="s">
        <v>158</v>
      </c>
    </row>
    <row r="518" s="14" customFormat="1">
      <c r="A518" s="14"/>
      <c r="B518" s="257"/>
      <c r="C518" s="258"/>
      <c r="D518" s="248" t="s">
        <v>166</v>
      </c>
      <c r="E518" s="259" t="s">
        <v>1</v>
      </c>
      <c r="F518" s="260" t="s">
        <v>551</v>
      </c>
      <c r="G518" s="258"/>
      <c r="H518" s="261">
        <v>9.6980000000000004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7" t="s">
        <v>166</v>
      </c>
      <c r="AU518" s="267" t="s">
        <v>81</v>
      </c>
      <c r="AV518" s="14" t="s">
        <v>81</v>
      </c>
      <c r="AW518" s="14" t="s">
        <v>30</v>
      </c>
      <c r="AX518" s="14" t="s">
        <v>73</v>
      </c>
      <c r="AY518" s="267" t="s">
        <v>158</v>
      </c>
    </row>
    <row r="519" s="14" customFormat="1">
      <c r="A519" s="14"/>
      <c r="B519" s="257"/>
      <c r="C519" s="258"/>
      <c r="D519" s="248" t="s">
        <v>166</v>
      </c>
      <c r="E519" s="259" t="s">
        <v>1</v>
      </c>
      <c r="F519" s="260" t="s">
        <v>552</v>
      </c>
      <c r="G519" s="258"/>
      <c r="H519" s="261">
        <v>12.904999999999999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166</v>
      </c>
      <c r="AU519" s="267" t="s">
        <v>81</v>
      </c>
      <c r="AV519" s="14" t="s">
        <v>81</v>
      </c>
      <c r="AW519" s="14" t="s">
        <v>30</v>
      </c>
      <c r="AX519" s="14" t="s">
        <v>73</v>
      </c>
      <c r="AY519" s="267" t="s">
        <v>158</v>
      </c>
    </row>
    <row r="520" s="13" customFormat="1">
      <c r="A520" s="13"/>
      <c r="B520" s="246"/>
      <c r="C520" s="247"/>
      <c r="D520" s="248" t="s">
        <v>166</v>
      </c>
      <c r="E520" s="249" t="s">
        <v>1</v>
      </c>
      <c r="F520" s="250" t="s">
        <v>487</v>
      </c>
      <c r="G520" s="247"/>
      <c r="H520" s="249" t="s">
        <v>1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6" t="s">
        <v>166</v>
      </c>
      <c r="AU520" s="256" t="s">
        <v>81</v>
      </c>
      <c r="AV520" s="13" t="s">
        <v>79</v>
      </c>
      <c r="AW520" s="13" t="s">
        <v>30</v>
      </c>
      <c r="AX520" s="13" t="s">
        <v>73</v>
      </c>
      <c r="AY520" s="256" t="s">
        <v>158</v>
      </c>
    </row>
    <row r="521" s="14" customFormat="1">
      <c r="A521" s="14"/>
      <c r="B521" s="257"/>
      <c r="C521" s="258"/>
      <c r="D521" s="248" t="s">
        <v>166</v>
      </c>
      <c r="E521" s="259" t="s">
        <v>1</v>
      </c>
      <c r="F521" s="260" t="s">
        <v>553</v>
      </c>
      <c r="G521" s="258"/>
      <c r="H521" s="261">
        <v>-48.747</v>
      </c>
      <c r="I521" s="262"/>
      <c r="J521" s="258"/>
      <c r="K521" s="258"/>
      <c r="L521" s="263"/>
      <c r="M521" s="264"/>
      <c r="N521" s="265"/>
      <c r="O521" s="265"/>
      <c r="P521" s="265"/>
      <c r="Q521" s="265"/>
      <c r="R521" s="265"/>
      <c r="S521" s="265"/>
      <c r="T521" s="26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7" t="s">
        <v>166</v>
      </c>
      <c r="AU521" s="267" t="s">
        <v>81</v>
      </c>
      <c r="AV521" s="14" t="s">
        <v>81</v>
      </c>
      <c r="AW521" s="14" t="s">
        <v>30</v>
      </c>
      <c r="AX521" s="14" t="s">
        <v>73</v>
      </c>
      <c r="AY521" s="267" t="s">
        <v>158</v>
      </c>
    </row>
    <row r="522" s="14" customFormat="1">
      <c r="A522" s="14"/>
      <c r="B522" s="257"/>
      <c r="C522" s="258"/>
      <c r="D522" s="248" t="s">
        <v>166</v>
      </c>
      <c r="E522" s="259" t="s">
        <v>1</v>
      </c>
      <c r="F522" s="260" t="s">
        <v>554</v>
      </c>
      <c r="G522" s="258"/>
      <c r="H522" s="261">
        <v>-3.1179999999999999</v>
      </c>
      <c r="I522" s="262"/>
      <c r="J522" s="258"/>
      <c r="K522" s="258"/>
      <c r="L522" s="263"/>
      <c r="M522" s="264"/>
      <c r="N522" s="265"/>
      <c r="O522" s="265"/>
      <c r="P522" s="265"/>
      <c r="Q522" s="265"/>
      <c r="R522" s="265"/>
      <c r="S522" s="265"/>
      <c r="T522" s="26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7" t="s">
        <v>166</v>
      </c>
      <c r="AU522" s="267" t="s">
        <v>81</v>
      </c>
      <c r="AV522" s="14" t="s">
        <v>81</v>
      </c>
      <c r="AW522" s="14" t="s">
        <v>30</v>
      </c>
      <c r="AX522" s="14" t="s">
        <v>73</v>
      </c>
      <c r="AY522" s="267" t="s">
        <v>158</v>
      </c>
    </row>
    <row r="523" s="14" customFormat="1">
      <c r="A523" s="14"/>
      <c r="B523" s="257"/>
      <c r="C523" s="258"/>
      <c r="D523" s="248" t="s">
        <v>166</v>
      </c>
      <c r="E523" s="259" t="s">
        <v>1</v>
      </c>
      <c r="F523" s="260" t="s">
        <v>555</v>
      </c>
      <c r="G523" s="258"/>
      <c r="H523" s="261">
        <v>-0.5</v>
      </c>
      <c r="I523" s="262"/>
      <c r="J523" s="258"/>
      <c r="K523" s="258"/>
      <c r="L523" s="263"/>
      <c r="M523" s="264"/>
      <c r="N523" s="265"/>
      <c r="O523" s="265"/>
      <c r="P523" s="265"/>
      <c r="Q523" s="265"/>
      <c r="R523" s="265"/>
      <c r="S523" s="265"/>
      <c r="T523" s="26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7" t="s">
        <v>166</v>
      </c>
      <c r="AU523" s="267" t="s">
        <v>81</v>
      </c>
      <c r="AV523" s="14" t="s">
        <v>81</v>
      </c>
      <c r="AW523" s="14" t="s">
        <v>30</v>
      </c>
      <c r="AX523" s="14" t="s">
        <v>73</v>
      </c>
      <c r="AY523" s="267" t="s">
        <v>158</v>
      </c>
    </row>
    <row r="524" s="13" customFormat="1">
      <c r="A524" s="13"/>
      <c r="B524" s="246"/>
      <c r="C524" s="247"/>
      <c r="D524" s="248" t="s">
        <v>166</v>
      </c>
      <c r="E524" s="249" t="s">
        <v>1</v>
      </c>
      <c r="F524" s="250" t="s">
        <v>556</v>
      </c>
      <c r="G524" s="247"/>
      <c r="H524" s="249" t="s">
        <v>1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6" t="s">
        <v>166</v>
      </c>
      <c r="AU524" s="256" t="s">
        <v>81</v>
      </c>
      <c r="AV524" s="13" t="s">
        <v>79</v>
      </c>
      <c r="AW524" s="13" t="s">
        <v>30</v>
      </c>
      <c r="AX524" s="13" t="s">
        <v>73</v>
      </c>
      <c r="AY524" s="256" t="s">
        <v>158</v>
      </c>
    </row>
    <row r="525" s="14" customFormat="1">
      <c r="A525" s="14"/>
      <c r="B525" s="257"/>
      <c r="C525" s="258"/>
      <c r="D525" s="248" t="s">
        <v>166</v>
      </c>
      <c r="E525" s="259" t="s">
        <v>1</v>
      </c>
      <c r="F525" s="260" t="s">
        <v>557</v>
      </c>
      <c r="G525" s="258"/>
      <c r="H525" s="261">
        <v>2.5249999999999999</v>
      </c>
      <c r="I525" s="262"/>
      <c r="J525" s="258"/>
      <c r="K525" s="258"/>
      <c r="L525" s="263"/>
      <c r="M525" s="264"/>
      <c r="N525" s="265"/>
      <c r="O525" s="265"/>
      <c r="P525" s="265"/>
      <c r="Q525" s="265"/>
      <c r="R525" s="265"/>
      <c r="S525" s="265"/>
      <c r="T525" s="26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7" t="s">
        <v>166</v>
      </c>
      <c r="AU525" s="267" t="s">
        <v>81</v>
      </c>
      <c r="AV525" s="14" t="s">
        <v>81</v>
      </c>
      <c r="AW525" s="14" t="s">
        <v>30</v>
      </c>
      <c r="AX525" s="14" t="s">
        <v>73</v>
      </c>
      <c r="AY525" s="267" t="s">
        <v>158</v>
      </c>
    </row>
    <row r="526" s="14" customFormat="1">
      <c r="A526" s="14"/>
      <c r="B526" s="257"/>
      <c r="C526" s="258"/>
      <c r="D526" s="248" t="s">
        <v>166</v>
      </c>
      <c r="E526" s="259" t="s">
        <v>1</v>
      </c>
      <c r="F526" s="260" t="s">
        <v>558</v>
      </c>
      <c r="G526" s="258"/>
      <c r="H526" s="261">
        <v>5.5519999999999996</v>
      </c>
      <c r="I526" s="262"/>
      <c r="J526" s="258"/>
      <c r="K526" s="258"/>
      <c r="L526" s="263"/>
      <c r="M526" s="264"/>
      <c r="N526" s="265"/>
      <c r="O526" s="265"/>
      <c r="P526" s="265"/>
      <c r="Q526" s="265"/>
      <c r="R526" s="265"/>
      <c r="S526" s="265"/>
      <c r="T526" s="26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7" t="s">
        <v>166</v>
      </c>
      <c r="AU526" s="267" t="s">
        <v>81</v>
      </c>
      <c r="AV526" s="14" t="s">
        <v>81</v>
      </c>
      <c r="AW526" s="14" t="s">
        <v>30</v>
      </c>
      <c r="AX526" s="14" t="s">
        <v>73</v>
      </c>
      <c r="AY526" s="267" t="s">
        <v>158</v>
      </c>
    </row>
    <row r="527" s="13" customFormat="1">
      <c r="A527" s="13"/>
      <c r="B527" s="246"/>
      <c r="C527" s="247"/>
      <c r="D527" s="248" t="s">
        <v>166</v>
      </c>
      <c r="E527" s="249" t="s">
        <v>1</v>
      </c>
      <c r="F527" s="250" t="s">
        <v>572</v>
      </c>
      <c r="G527" s="247"/>
      <c r="H527" s="249" t="s">
        <v>1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6" t="s">
        <v>166</v>
      </c>
      <c r="AU527" s="256" t="s">
        <v>81</v>
      </c>
      <c r="AV527" s="13" t="s">
        <v>79</v>
      </c>
      <c r="AW527" s="13" t="s">
        <v>30</v>
      </c>
      <c r="AX527" s="13" t="s">
        <v>73</v>
      </c>
      <c r="AY527" s="256" t="s">
        <v>158</v>
      </c>
    </row>
    <row r="528" s="14" customFormat="1">
      <c r="A528" s="14"/>
      <c r="B528" s="257"/>
      <c r="C528" s="258"/>
      <c r="D528" s="248" t="s">
        <v>166</v>
      </c>
      <c r="E528" s="259" t="s">
        <v>1</v>
      </c>
      <c r="F528" s="260" t="s">
        <v>573</v>
      </c>
      <c r="G528" s="258"/>
      <c r="H528" s="261">
        <v>-32.203000000000003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7" t="s">
        <v>166</v>
      </c>
      <c r="AU528" s="267" t="s">
        <v>81</v>
      </c>
      <c r="AV528" s="14" t="s">
        <v>81</v>
      </c>
      <c r="AW528" s="14" t="s">
        <v>30</v>
      </c>
      <c r="AX528" s="14" t="s">
        <v>73</v>
      </c>
      <c r="AY528" s="267" t="s">
        <v>158</v>
      </c>
    </row>
    <row r="529" s="15" customFormat="1">
      <c r="A529" s="15"/>
      <c r="B529" s="268"/>
      <c r="C529" s="269"/>
      <c r="D529" s="248" t="s">
        <v>166</v>
      </c>
      <c r="E529" s="270" t="s">
        <v>1</v>
      </c>
      <c r="F529" s="271" t="s">
        <v>169</v>
      </c>
      <c r="G529" s="269"/>
      <c r="H529" s="272">
        <v>207.07999999999996</v>
      </c>
      <c r="I529" s="273"/>
      <c r="J529" s="269"/>
      <c r="K529" s="269"/>
      <c r="L529" s="274"/>
      <c r="M529" s="275"/>
      <c r="N529" s="276"/>
      <c r="O529" s="276"/>
      <c r="P529" s="276"/>
      <c r="Q529" s="276"/>
      <c r="R529" s="276"/>
      <c r="S529" s="276"/>
      <c r="T529" s="27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8" t="s">
        <v>166</v>
      </c>
      <c r="AU529" s="278" t="s">
        <v>81</v>
      </c>
      <c r="AV529" s="15" t="s">
        <v>165</v>
      </c>
      <c r="AW529" s="15" t="s">
        <v>30</v>
      </c>
      <c r="AX529" s="15" t="s">
        <v>79</v>
      </c>
      <c r="AY529" s="278" t="s">
        <v>158</v>
      </c>
    </row>
    <row r="530" s="2" customFormat="1" ht="21.75" customHeight="1">
      <c r="A530" s="39"/>
      <c r="B530" s="40"/>
      <c r="C530" s="233" t="s">
        <v>365</v>
      </c>
      <c r="D530" s="233" t="s">
        <v>160</v>
      </c>
      <c r="E530" s="234" t="s">
        <v>574</v>
      </c>
      <c r="F530" s="235" t="s">
        <v>575</v>
      </c>
      <c r="G530" s="236" t="s">
        <v>163</v>
      </c>
      <c r="H530" s="237">
        <v>52.365000000000002</v>
      </c>
      <c r="I530" s="238"/>
      <c r="J530" s="239">
        <f>ROUND(I530*H530,2)</f>
        <v>0</v>
      </c>
      <c r="K530" s="235" t="s">
        <v>164</v>
      </c>
      <c r="L530" s="45"/>
      <c r="M530" s="240" t="s">
        <v>1</v>
      </c>
      <c r="N530" s="241" t="s">
        <v>40</v>
      </c>
      <c r="O530" s="93"/>
      <c r="P530" s="242">
        <f>O530*H530</f>
        <v>0</v>
      </c>
      <c r="Q530" s="242">
        <v>0</v>
      </c>
      <c r="R530" s="242">
        <f>Q530*H530</f>
        <v>0</v>
      </c>
      <c r="S530" s="242">
        <v>0</v>
      </c>
      <c r="T530" s="24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4" t="s">
        <v>165</v>
      </c>
      <c r="AT530" s="244" t="s">
        <v>160</v>
      </c>
      <c r="AU530" s="244" t="s">
        <v>81</v>
      </c>
      <c r="AY530" s="18" t="s">
        <v>158</v>
      </c>
      <c r="BE530" s="245">
        <f>IF(N530="základní",J530,0)</f>
        <v>0</v>
      </c>
      <c r="BF530" s="245">
        <f>IF(N530="snížená",J530,0)</f>
        <v>0</v>
      </c>
      <c r="BG530" s="245">
        <f>IF(N530="zákl. přenesená",J530,0)</f>
        <v>0</v>
      </c>
      <c r="BH530" s="245">
        <f>IF(N530="sníž. přenesená",J530,0)</f>
        <v>0</v>
      </c>
      <c r="BI530" s="245">
        <f>IF(N530="nulová",J530,0)</f>
        <v>0</v>
      </c>
      <c r="BJ530" s="18" t="s">
        <v>165</v>
      </c>
      <c r="BK530" s="245">
        <f>ROUND(I530*H530,2)</f>
        <v>0</v>
      </c>
      <c r="BL530" s="18" t="s">
        <v>165</v>
      </c>
      <c r="BM530" s="244" t="s">
        <v>576</v>
      </c>
    </row>
    <row r="531" s="14" customFormat="1">
      <c r="A531" s="14"/>
      <c r="B531" s="257"/>
      <c r="C531" s="258"/>
      <c r="D531" s="248" t="s">
        <v>166</v>
      </c>
      <c r="E531" s="259" t="s">
        <v>1</v>
      </c>
      <c r="F531" s="260" t="s">
        <v>577</v>
      </c>
      <c r="G531" s="258"/>
      <c r="H531" s="261">
        <v>48.747</v>
      </c>
      <c r="I531" s="262"/>
      <c r="J531" s="258"/>
      <c r="K531" s="258"/>
      <c r="L531" s="263"/>
      <c r="M531" s="264"/>
      <c r="N531" s="265"/>
      <c r="O531" s="265"/>
      <c r="P531" s="265"/>
      <c r="Q531" s="265"/>
      <c r="R531" s="265"/>
      <c r="S531" s="265"/>
      <c r="T531" s="26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7" t="s">
        <v>166</v>
      </c>
      <c r="AU531" s="267" t="s">
        <v>81</v>
      </c>
      <c r="AV531" s="14" t="s">
        <v>81</v>
      </c>
      <c r="AW531" s="14" t="s">
        <v>30</v>
      </c>
      <c r="AX531" s="14" t="s">
        <v>73</v>
      </c>
      <c r="AY531" s="267" t="s">
        <v>158</v>
      </c>
    </row>
    <row r="532" s="14" customFormat="1">
      <c r="A532" s="14"/>
      <c r="B532" s="257"/>
      <c r="C532" s="258"/>
      <c r="D532" s="248" t="s">
        <v>166</v>
      </c>
      <c r="E532" s="259" t="s">
        <v>1</v>
      </c>
      <c r="F532" s="260" t="s">
        <v>578</v>
      </c>
      <c r="G532" s="258"/>
      <c r="H532" s="261">
        <v>3.1179999999999999</v>
      </c>
      <c r="I532" s="262"/>
      <c r="J532" s="258"/>
      <c r="K532" s="258"/>
      <c r="L532" s="263"/>
      <c r="M532" s="264"/>
      <c r="N532" s="265"/>
      <c r="O532" s="265"/>
      <c r="P532" s="265"/>
      <c r="Q532" s="265"/>
      <c r="R532" s="265"/>
      <c r="S532" s="265"/>
      <c r="T532" s="26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7" t="s">
        <v>166</v>
      </c>
      <c r="AU532" s="267" t="s">
        <v>81</v>
      </c>
      <c r="AV532" s="14" t="s">
        <v>81</v>
      </c>
      <c r="AW532" s="14" t="s">
        <v>30</v>
      </c>
      <c r="AX532" s="14" t="s">
        <v>73</v>
      </c>
      <c r="AY532" s="267" t="s">
        <v>158</v>
      </c>
    </row>
    <row r="533" s="14" customFormat="1">
      <c r="A533" s="14"/>
      <c r="B533" s="257"/>
      <c r="C533" s="258"/>
      <c r="D533" s="248" t="s">
        <v>166</v>
      </c>
      <c r="E533" s="259" t="s">
        <v>1</v>
      </c>
      <c r="F533" s="260" t="s">
        <v>579</v>
      </c>
      <c r="G533" s="258"/>
      <c r="H533" s="261">
        <v>0.5</v>
      </c>
      <c r="I533" s="262"/>
      <c r="J533" s="258"/>
      <c r="K533" s="258"/>
      <c r="L533" s="263"/>
      <c r="M533" s="264"/>
      <c r="N533" s="265"/>
      <c r="O533" s="265"/>
      <c r="P533" s="265"/>
      <c r="Q533" s="265"/>
      <c r="R533" s="265"/>
      <c r="S533" s="265"/>
      <c r="T533" s="26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7" t="s">
        <v>166</v>
      </c>
      <c r="AU533" s="267" t="s">
        <v>81</v>
      </c>
      <c r="AV533" s="14" t="s">
        <v>81</v>
      </c>
      <c r="AW533" s="14" t="s">
        <v>30</v>
      </c>
      <c r="AX533" s="14" t="s">
        <v>73</v>
      </c>
      <c r="AY533" s="267" t="s">
        <v>158</v>
      </c>
    </row>
    <row r="534" s="15" customFormat="1">
      <c r="A534" s="15"/>
      <c r="B534" s="268"/>
      <c r="C534" s="269"/>
      <c r="D534" s="248" t="s">
        <v>166</v>
      </c>
      <c r="E534" s="270" t="s">
        <v>1</v>
      </c>
      <c r="F534" s="271" t="s">
        <v>169</v>
      </c>
      <c r="G534" s="269"/>
      <c r="H534" s="272">
        <v>52.365000000000002</v>
      </c>
      <c r="I534" s="273"/>
      <c r="J534" s="269"/>
      <c r="K534" s="269"/>
      <c r="L534" s="274"/>
      <c r="M534" s="275"/>
      <c r="N534" s="276"/>
      <c r="O534" s="276"/>
      <c r="P534" s="276"/>
      <c r="Q534" s="276"/>
      <c r="R534" s="276"/>
      <c r="S534" s="276"/>
      <c r="T534" s="27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8" t="s">
        <v>166</v>
      </c>
      <c r="AU534" s="278" t="s">
        <v>81</v>
      </c>
      <c r="AV534" s="15" t="s">
        <v>165</v>
      </c>
      <c r="AW534" s="15" t="s">
        <v>30</v>
      </c>
      <c r="AX534" s="15" t="s">
        <v>79</v>
      </c>
      <c r="AY534" s="278" t="s">
        <v>158</v>
      </c>
    </row>
    <row r="535" s="2" customFormat="1" ht="21.75" customHeight="1">
      <c r="A535" s="39"/>
      <c r="B535" s="40"/>
      <c r="C535" s="233" t="s">
        <v>580</v>
      </c>
      <c r="D535" s="233" t="s">
        <v>160</v>
      </c>
      <c r="E535" s="234" t="s">
        <v>581</v>
      </c>
      <c r="F535" s="235" t="s">
        <v>582</v>
      </c>
      <c r="G535" s="236" t="s">
        <v>176</v>
      </c>
      <c r="H535" s="237">
        <v>3.2200000000000002</v>
      </c>
      <c r="I535" s="238"/>
      <c r="J535" s="239">
        <f>ROUND(I535*H535,2)</f>
        <v>0</v>
      </c>
      <c r="K535" s="235" t="s">
        <v>164</v>
      </c>
      <c r="L535" s="45"/>
      <c r="M535" s="240" t="s">
        <v>1</v>
      </c>
      <c r="N535" s="241" t="s">
        <v>40</v>
      </c>
      <c r="O535" s="93"/>
      <c r="P535" s="242">
        <f>O535*H535</f>
        <v>0</v>
      </c>
      <c r="Q535" s="242">
        <v>2.2563399999999998</v>
      </c>
      <c r="R535" s="242">
        <f>Q535*H535</f>
        <v>7.2654147999999994</v>
      </c>
      <c r="S535" s="242">
        <v>0</v>
      </c>
      <c r="T535" s="24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4" t="s">
        <v>165</v>
      </c>
      <c r="AT535" s="244" t="s">
        <v>160</v>
      </c>
      <c r="AU535" s="244" t="s">
        <v>81</v>
      </c>
      <c r="AY535" s="18" t="s">
        <v>158</v>
      </c>
      <c r="BE535" s="245">
        <f>IF(N535="základní",J535,0)</f>
        <v>0</v>
      </c>
      <c r="BF535" s="245">
        <f>IF(N535="snížená",J535,0)</f>
        <v>0</v>
      </c>
      <c r="BG535" s="245">
        <f>IF(N535="zákl. přenesená",J535,0)</f>
        <v>0</v>
      </c>
      <c r="BH535" s="245">
        <f>IF(N535="sníž. přenesená",J535,0)</f>
        <v>0</v>
      </c>
      <c r="BI535" s="245">
        <f>IF(N535="nulová",J535,0)</f>
        <v>0</v>
      </c>
      <c r="BJ535" s="18" t="s">
        <v>165</v>
      </c>
      <c r="BK535" s="245">
        <f>ROUND(I535*H535,2)</f>
        <v>0</v>
      </c>
      <c r="BL535" s="18" t="s">
        <v>165</v>
      </c>
      <c r="BM535" s="244" t="s">
        <v>583</v>
      </c>
    </row>
    <row r="536" s="13" customFormat="1">
      <c r="A536" s="13"/>
      <c r="B536" s="246"/>
      <c r="C536" s="247"/>
      <c r="D536" s="248" t="s">
        <v>166</v>
      </c>
      <c r="E536" s="249" t="s">
        <v>1</v>
      </c>
      <c r="F536" s="250" t="s">
        <v>279</v>
      </c>
      <c r="G536" s="247"/>
      <c r="H536" s="249" t="s">
        <v>1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6" t="s">
        <v>166</v>
      </c>
      <c r="AU536" s="256" t="s">
        <v>81</v>
      </c>
      <c r="AV536" s="13" t="s">
        <v>79</v>
      </c>
      <c r="AW536" s="13" t="s">
        <v>30</v>
      </c>
      <c r="AX536" s="13" t="s">
        <v>73</v>
      </c>
      <c r="AY536" s="256" t="s">
        <v>158</v>
      </c>
    </row>
    <row r="537" s="13" customFormat="1">
      <c r="A537" s="13"/>
      <c r="B537" s="246"/>
      <c r="C537" s="247"/>
      <c r="D537" s="248" t="s">
        <v>166</v>
      </c>
      <c r="E537" s="249" t="s">
        <v>1</v>
      </c>
      <c r="F537" s="250" t="s">
        <v>584</v>
      </c>
      <c r="G537" s="247"/>
      <c r="H537" s="249" t="s">
        <v>1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6" t="s">
        <v>166</v>
      </c>
      <c r="AU537" s="256" t="s">
        <v>81</v>
      </c>
      <c r="AV537" s="13" t="s">
        <v>79</v>
      </c>
      <c r="AW537" s="13" t="s">
        <v>30</v>
      </c>
      <c r="AX537" s="13" t="s">
        <v>73</v>
      </c>
      <c r="AY537" s="256" t="s">
        <v>158</v>
      </c>
    </row>
    <row r="538" s="14" customFormat="1">
      <c r="A538" s="14"/>
      <c r="B538" s="257"/>
      <c r="C538" s="258"/>
      <c r="D538" s="248" t="s">
        <v>166</v>
      </c>
      <c r="E538" s="259" t="s">
        <v>1</v>
      </c>
      <c r="F538" s="260" t="s">
        <v>585</v>
      </c>
      <c r="G538" s="258"/>
      <c r="H538" s="261">
        <v>2.9060000000000001</v>
      </c>
      <c r="I538" s="262"/>
      <c r="J538" s="258"/>
      <c r="K538" s="258"/>
      <c r="L538" s="263"/>
      <c r="M538" s="264"/>
      <c r="N538" s="265"/>
      <c r="O538" s="265"/>
      <c r="P538" s="265"/>
      <c r="Q538" s="265"/>
      <c r="R538" s="265"/>
      <c r="S538" s="265"/>
      <c r="T538" s="26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7" t="s">
        <v>166</v>
      </c>
      <c r="AU538" s="267" t="s">
        <v>81</v>
      </c>
      <c r="AV538" s="14" t="s">
        <v>81</v>
      </c>
      <c r="AW538" s="14" t="s">
        <v>30</v>
      </c>
      <c r="AX538" s="14" t="s">
        <v>73</v>
      </c>
      <c r="AY538" s="267" t="s">
        <v>158</v>
      </c>
    </row>
    <row r="539" s="13" customFormat="1">
      <c r="A539" s="13"/>
      <c r="B539" s="246"/>
      <c r="C539" s="247"/>
      <c r="D539" s="248" t="s">
        <v>166</v>
      </c>
      <c r="E539" s="249" t="s">
        <v>1</v>
      </c>
      <c r="F539" s="250" t="s">
        <v>586</v>
      </c>
      <c r="G539" s="247"/>
      <c r="H539" s="249" t="s">
        <v>1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6" t="s">
        <v>166</v>
      </c>
      <c r="AU539" s="256" t="s">
        <v>81</v>
      </c>
      <c r="AV539" s="13" t="s">
        <v>79</v>
      </c>
      <c r="AW539" s="13" t="s">
        <v>30</v>
      </c>
      <c r="AX539" s="13" t="s">
        <v>73</v>
      </c>
      <c r="AY539" s="256" t="s">
        <v>158</v>
      </c>
    </row>
    <row r="540" s="14" customFormat="1">
      <c r="A540" s="14"/>
      <c r="B540" s="257"/>
      <c r="C540" s="258"/>
      <c r="D540" s="248" t="s">
        <v>166</v>
      </c>
      <c r="E540" s="259" t="s">
        <v>1</v>
      </c>
      <c r="F540" s="260" t="s">
        <v>587</v>
      </c>
      <c r="G540" s="258"/>
      <c r="H540" s="261">
        <v>0.314</v>
      </c>
      <c r="I540" s="262"/>
      <c r="J540" s="258"/>
      <c r="K540" s="258"/>
      <c r="L540" s="263"/>
      <c r="M540" s="264"/>
      <c r="N540" s="265"/>
      <c r="O540" s="265"/>
      <c r="P540" s="265"/>
      <c r="Q540" s="265"/>
      <c r="R540" s="265"/>
      <c r="S540" s="265"/>
      <c r="T540" s="26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7" t="s">
        <v>166</v>
      </c>
      <c r="AU540" s="267" t="s">
        <v>81</v>
      </c>
      <c r="AV540" s="14" t="s">
        <v>81</v>
      </c>
      <c r="AW540" s="14" t="s">
        <v>30</v>
      </c>
      <c r="AX540" s="14" t="s">
        <v>73</v>
      </c>
      <c r="AY540" s="267" t="s">
        <v>158</v>
      </c>
    </row>
    <row r="541" s="15" customFormat="1">
      <c r="A541" s="15"/>
      <c r="B541" s="268"/>
      <c r="C541" s="269"/>
      <c r="D541" s="248" t="s">
        <v>166</v>
      </c>
      <c r="E541" s="270" t="s">
        <v>1</v>
      </c>
      <c r="F541" s="271" t="s">
        <v>169</v>
      </c>
      <c r="G541" s="269"/>
      <c r="H541" s="272">
        <v>3.2200000000000002</v>
      </c>
      <c r="I541" s="273"/>
      <c r="J541" s="269"/>
      <c r="K541" s="269"/>
      <c r="L541" s="274"/>
      <c r="M541" s="275"/>
      <c r="N541" s="276"/>
      <c r="O541" s="276"/>
      <c r="P541" s="276"/>
      <c r="Q541" s="276"/>
      <c r="R541" s="276"/>
      <c r="S541" s="276"/>
      <c r="T541" s="277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8" t="s">
        <v>166</v>
      </c>
      <c r="AU541" s="278" t="s">
        <v>81</v>
      </c>
      <c r="AV541" s="15" t="s">
        <v>165</v>
      </c>
      <c r="AW541" s="15" t="s">
        <v>30</v>
      </c>
      <c r="AX541" s="15" t="s">
        <v>79</v>
      </c>
      <c r="AY541" s="278" t="s">
        <v>158</v>
      </c>
    </row>
    <row r="542" s="2" customFormat="1" ht="16.5" customHeight="1">
      <c r="A542" s="39"/>
      <c r="B542" s="40"/>
      <c r="C542" s="233" t="s">
        <v>369</v>
      </c>
      <c r="D542" s="233" t="s">
        <v>160</v>
      </c>
      <c r="E542" s="234" t="s">
        <v>588</v>
      </c>
      <c r="F542" s="235" t="s">
        <v>589</v>
      </c>
      <c r="G542" s="236" t="s">
        <v>163</v>
      </c>
      <c r="H542" s="237">
        <v>10.539999999999999</v>
      </c>
      <c r="I542" s="238"/>
      <c r="J542" s="239">
        <f>ROUND(I542*H542,2)</f>
        <v>0</v>
      </c>
      <c r="K542" s="235" t="s">
        <v>164</v>
      </c>
      <c r="L542" s="45"/>
      <c r="M542" s="240" t="s">
        <v>1</v>
      </c>
      <c r="N542" s="241" t="s">
        <v>40</v>
      </c>
      <c r="O542" s="93"/>
      <c r="P542" s="242">
        <f>O542*H542</f>
        <v>0</v>
      </c>
      <c r="Q542" s="242">
        <v>0.1837</v>
      </c>
      <c r="R542" s="242">
        <f>Q542*H542</f>
        <v>1.9361979999999999</v>
      </c>
      <c r="S542" s="242">
        <v>0</v>
      </c>
      <c r="T542" s="243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4" t="s">
        <v>165</v>
      </c>
      <c r="AT542" s="244" t="s">
        <v>160</v>
      </c>
      <c r="AU542" s="244" t="s">
        <v>81</v>
      </c>
      <c r="AY542" s="18" t="s">
        <v>158</v>
      </c>
      <c r="BE542" s="245">
        <f>IF(N542="základní",J542,0)</f>
        <v>0</v>
      </c>
      <c r="BF542" s="245">
        <f>IF(N542="snížená",J542,0)</f>
        <v>0</v>
      </c>
      <c r="BG542" s="245">
        <f>IF(N542="zákl. přenesená",J542,0)</f>
        <v>0</v>
      </c>
      <c r="BH542" s="245">
        <f>IF(N542="sníž. přenesená",J542,0)</f>
        <v>0</v>
      </c>
      <c r="BI542" s="245">
        <f>IF(N542="nulová",J542,0)</f>
        <v>0</v>
      </c>
      <c r="BJ542" s="18" t="s">
        <v>165</v>
      </c>
      <c r="BK542" s="245">
        <f>ROUND(I542*H542,2)</f>
        <v>0</v>
      </c>
      <c r="BL542" s="18" t="s">
        <v>165</v>
      </c>
      <c r="BM542" s="244" t="s">
        <v>590</v>
      </c>
    </row>
    <row r="543" s="13" customFormat="1">
      <c r="A543" s="13"/>
      <c r="B543" s="246"/>
      <c r="C543" s="247"/>
      <c r="D543" s="248" t="s">
        <v>166</v>
      </c>
      <c r="E543" s="249" t="s">
        <v>1</v>
      </c>
      <c r="F543" s="250" t="s">
        <v>167</v>
      </c>
      <c r="G543" s="247"/>
      <c r="H543" s="249" t="s">
        <v>1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6" t="s">
        <v>166</v>
      </c>
      <c r="AU543" s="256" t="s">
        <v>81</v>
      </c>
      <c r="AV543" s="13" t="s">
        <v>79</v>
      </c>
      <c r="AW543" s="13" t="s">
        <v>30</v>
      </c>
      <c r="AX543" s="13" t="s">
        <v>73</v>
      </c>
      <c r="AY543" s="256" t="s">
        <v>158</v>
      </c>
    </row>
    <row r="544" s="14" customFormat="1">
      <c r="A544" s="14"/>
      <c r="B544" s="257"/>
      <c r="C544" s="258"/>
      <c r="D544" s="248" t="s">
        <v>166</v>
      </c>
      <c r="E544" s="259" t="s">
        <v>1</v>
      </c>
      <c r="F544" s="260" t="s">
        <v>168</v>
      </c>
      <c r="G544" s="258"/>
      <c r="H544" s="261">
        <v>10.539999999999999</v>
      </c>
      <c r="I544" s="262"/>
      <c r="J544" s="258"/>
      <c r="K544" s="258"/>
      <c r="L544" s="263"/>
      <c r="M544" s="264"/>
      <c r="N544" s="265"/>
      <c r="O544" s="265"/>
      <c r="P544" s="265"/>
      <c r="Q544" s="265"/>
      <c r="R544" s="265"/>
      <c r="S544" s="265"/>
      <c r="T544" s="26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7" t="s">
        <v>166</v>
      </c>
      <c r="AU544" s="267" t="s">
        <v>81</v>
      </c>
      <c r="AV544" s="14" t="s">
        <v>81</v>
      </c>
      <c r="AW544" s="14" t="s">
        <v>30</v>
      </c>
      <c r="AX544" s="14" t="s">
        <v>73</v>
      </c>
      <c r="AY544" s="267" t="s">
        <v>158</v>
      </c>
    </row>
    <row r="545" s="15" customFormat="1">
      <c r="A545" s="15"/>
      <c r="B545" s="268"/>
      <c r="C545" s="269"/>
      <c r="D545" s="248" t="s">
        <v>166</v>
      </c>
      <c r="E545" s="270" t="s">
        <v>1</v>
      </c>
      <c r="F545" s="271" t="s">
        <v>169</v>
      </c>
      <c r="G545" s="269"/>
      <c r="H545" s="272">
        <v>10.539999999999999</v>
      </c>
      <c r="I545" s="273"/>
      <c r="J545" s="269"/>
      <c r="K545" s="269"/>
      <c r="L545" s="274"/>
      <c r="M545" s="275"/>
      <c r="N545" s="276"/>
      <c r="O545" s="276"/>
      <c r="P545" s="276"/>
      <c r="Q545" s="276"/>
      <c r="R545" s="276"/>
      <c r="S545" s="276"/>
      <c r="T545" s="27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8" t="s">
        <v>166</v>
      </c>
      <c r="AU545" s="278" t="s">
        <v>81</v>
      </c>
      <c r="AV545" s="15" t="s">
        <v>165</v>
      </c>
      <c r="AW545" s="15" t="s">
        <v>30</v>
      </c>
      <c r="AX545" s="15" t="s">
        <v>79</v>
      </c>
      <c r="AY545" s="278" t="s">
        <v>158</v>
      </c>
    </row>
    <row r="546" s="2" customFormat="1" ht="21.75" customHeight="1">
      <c r="A546" s="39"/>
      <c r="B546" s="40"/>
      <c r="C546" s="233" t="s">
        <v>591</v>
      </c>
      <c r="D546" s="233" t="s">
        <v>160</v>
      </c>
      <c r="E546" s="234" t="s">
        <v>592</v>
      </c>
      <c r="F546" s="235" t="s">
        <v>593</v>
      </c>
      <c r="G546" s="236" t="s">
        <v>163</v>
      </c>
      <c r="H546" s="237">
        <v>16.02</v>
      </c>
      <c r="I546" s="238"/>
      <c r="J546" s="239">
        <f>ROUND(I546*H546,2)</f>
        <v>0</v>
      </c>
      <c r="K546" s="235" t="s">
        <v>164</v>
      </c>
      <c r="L546" s="45"/>
      <c r="M546" s="240" t="s">
        <v>1</v>
      </c>
      <c r="N546" s="241" t="s">
        <v>40</v>
      </c>
      <c r="O546" s="93"/>
      <c r="P546" s="242">
        <f>O546*H546</f>
        <v>0</v>
      </c>
      <c r="Q546" s="242">
        <v>0.28361999999999998</v>
      </c>
      <c r="R546" s="242">
        <f>Q546*H546</f>
        <v>4.5435923999999996</v>
      </c>
      <c r="S546" s="242">
        <v>0</v>
      </c>
      <c r="T546" s="243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4" t="s">
        <v>165</v>
      </c>
      <c r="AT546" s="244" t="s">
        <v>160</v>
      </c>
      <c r="AU546" s="244" t="s">
        <v>81</v>
      </c>
      <c r="AY546" s="18" t="s">
        <v>158</v>
      </c>
      <c r="BE546" s="245">
        <f>IF(N546="základní",J546,0)</f>
        <v>0</v>
      </c>
      <c r="BF546" s="245">
        <f>IF(N546="snížená",J546,0)</f>
        <v>0</v>
      </c>
      <c r="BG546" s="245">
        <f>IF(N546="zákl. přenesená",J546,0)</f>
        <v>0</v>
      </c>
      <c r="BH546" s="245">
        <f>IF(N546="sníž. přenesená",J546,0)</f>
        <v>0</v>
      </c>
      <c r="BI546" s="245">
        <f>IF(N546="nulová",J546,0)</f>
        <v>0</v>
      </c>
      <c r="BJ546" s="18" t="s">
        <v>165</v>
      </c>
      <c r="BK546" s="245">
        <f>ROUND(I546*H546,2)</f>
        <v>0</v>
      </c>
      <c r="BL546" s="18" t="s">
        <v>165</v>
      </c>
      <c r="BM546" s="244" t="s">
        <v>594</v>
      </c>
    </row>
    <row r="547" s="13" customFormat="1">
      <c r="A547" s="13"/>
      <c r="B547" s="246"/>
      <c r="C547" s="247"/>
      <c r="D547" s="248" t="s">
        <v>166</v>
      </c>
      <c r="E547" s="249" t="s">
        <v>1</v>
      </c>
      <c r="F547" s="250" t="s">
        <v>190</v>
      </c>
      <c r="G547" s="247"/>
      <c r="H547" s="249" t="s">
        <v>1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6" t="s">
        <v>166</v>
      </c>
      <c r="AU547" s="256" t="s">
        <v>81</v>
      </c>
      <c r="AV547" s="13" t="s">
        <v>79</v>
      </c>
      <c r="AW547" s="13" t="s">
        <v>30</v>
      </c>
      <c r="AX547" s="13" t="s">
        <v>73</v>
      </c>
      <c r="AY547" s="256" t="s">
        <v>158</v>
      </c>
    </row>
    <row r="548" s="14" customFormat="1">
      <c r="A548" s="14"/>
      <c r="B548" s="257"/>
      <c r="C548" s="258"/>
      <c r="D548" s="248" t="s">
        <v>166</v>
      </c>
      <c r="E548" s="259" t="s">
        <v>1</v>
      </c>
      <c r="F548" s="260" t="s">
        <v>246</v>
      </c>
      <c r="G548" s="258"/>
      <c r="H548" s="261">
        <v>16.02</v>
      </c>
      <c r="I548" s="262"/>
      <c r="J548" s="258"/>
      <c r="K548" s="258"/>
      <c r="L548" s="263"/>
      <c r="M548" s="264"/>
      <c r="N548" s="265"/>
      <c r="O548" s="265"/>
      <c r="P548" s="265"/>
      <c r="Q548" s="265"/>
      <c r="R548" s="265"/>
      <c r="S548" s="265"/>
      <c r="T548" s="26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7" t="s">
        <v>166</v>
      </c>
      <c r="AU548" s="267" t="s">
        <v>81</v>
      </c>
      <c r="AV548" s="14" t="s">
        <v>81</v>
      </c>
      <c r="AW548" s="14" t="s">
        <v>30</v>
      </c>
      <c r="AX548" s="14" t="s">
        <v>73</v>
      </c>
      <c r="AY548" s="267" t="s">
        <v>158</v>
      </c>
    </row>
    <row r="549" s="15" customFormat="1">
      <c r="A549" s="15"/>
      <c r="B549" s="268"/>
      <c r="C549" s="269"/>
      <c r="D549" s="248" t="s">
        <v>166</v>
      </c>
      <c r="E549" s="270" t="s">
        <v>1</v>
      </c>
      <c r="F549" s="271" t="s">
        <v>169</v>
      </c>
      <c r="G549" s="269"/>
      <c r="H549" s="272">
        <v>16.02</v>
      </c>
      <c r="I549" s="273"/>
      <c r="J549" s="269"/>
      <c r="K549" s="269"/>
      <c r="L549" s="274"/>
      <c r="M549" s="275"/>
      <c r="N549" s="276"/>
      <c r="O549" s="276"/>
      <c r="P549" s="276"/>
      <c r="Q549" s="276"/>
      <c r="R549" s="276"/>
      <c r="S549" s="276"/>
      <c r="T549" s="27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8" t="s">
        <v>166</v>
      </c>
      <c r="AU549" s="278" t="s">
        <v>81</v>
      </c>
      <c r="AV549" s="15" t="s">
        <v>165</v>
      </c>
      <c r="AW549" s="15" t="s">
        <v>30</v>
      </c>
      <c r="AX549" s="15" t="s">
        <v>79</v>
      </c>
      <c r="AY549" s="278" t="s">
        <v>158</v>
      </c>
    </row>
    <row r="550" s="2" customFormat="1" ht="21.75" customHeight="1">
      <c r="A550" s="39"/>
      <c r="B550" s="40"/>
      <c r="C550" s="233" t="s">
        <v>378</v>
      </c>
      <c r="D550" s="233" t="s">
        <v>160</v>
      </c>
      <c r="E550" s="234" t="s">
        <v>595</v>
      </c>
      <c r="F550" s="235" t="s">
        <v>596</v>
      </c>
      <c r="G550" s="236" t="s">
        <v>198</v>
      </c>
      <c r="H550" s="237">
        <v>49.520000000000003</v>
      </c>
      <c r="I550" s="238"/>
      <c r="J550" s="239">
        <f>ROUND(I550*H550,2)</f>
        <v>0</v>
      </c>
      <c r="K550" s="235" t="s">
        <v>164</v>
      </c>
      <c r="L550" s="45"/>
      <c r="M550" s="240" t="s">
        <v>1</v>
      </c>
      <c r="N550" s="241" t="s">
        <v>40</v>
      </c>
      <c r="O550" s="93"/>
      <c r="P550" s="242">
        <f>O550*H550</f>
        <v>0</v>
      </c>
      <c r="Q550" s="242">
        <v>0.19663</v>
      </c>
      <c r="R550" s="242">
        <f>Q550*H550</f>
        <v>9.7371176000000013</v>
      </c>
      <c r="S550" s="242">
        <v>0</v>
      </c>
      <c r="T550" s="243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4" t="s">
        <v>165</v>
      </c>
      <c r="AT550" s="244" t="s">
        <v>160</v>
      </c>
      <c r="AU550" s="244" t="s">
        <v>81</v>
      </c>
      <c r="AY550" s="18" t="s">
        <v>158</v>
      </c>
      <c r="BE550" s="245">
        <f>IF(N550="základní",J550,0)</f>
        <v>0</v>
      </c>
      <c r="BF550" s="245">
        <f>IF(N550="snížená",J550,0)</f>
        <v>0</v>
      </c>
      <c r="BG550" s="245">
        <f>IF(N550="zákl. přenesená",J550,0)</f>
        <v>0</v>
      </c>
      <c r="BH550" s="245">
        <f>IF(N550="sníž. přenesená",J550,0)</f>
        <v>0</v>
      </c>
      <c r="BI550" s="245">
        <f>IF(N550="nulová",J550,0)</f>
        <v>0</v>
      </c>
      <c r="BJ550" s="18" t="s">
        <v>165</v>
      </c>
      <c r="BK550" s="245">
        <f>ROUND(I550*H550,2)</f>
        <v>0</v>
      </c>
      <c r="BL550" s="18" t="s">
        <v>165</v>
      </c>
      <c r="BM550" s="244" t="s">
        <v>597</v>
      </c>
    </row>
    <row r="551" s="13" customFormat="1">
      <c r="A551" s="13"/>
      <c r="B551" s="246"/>
      <c r="C551" s="247"/>
      <c r="D551" s="248" t="s">
        <v>166</v>
      </c>
      <c r="E551" s="249" t="s">
        <v>1</v>
      </c>
      <c r="F551" s="250" t="s">
        <v>190</v>
      </c>
      <c r="G551" s="247"/>
      <c r="H551" s="249" t="s">
        <v>1</v>
      </c>
      <c r="I551" s="251"/>
      <c r="J551" s="247"/>
      <c r="K551" s="247"/>
      <c r="L551" s="252"/>
      <c r="M551" s="253"/>
      <c r="N551" s="254"/>
      <c r="O551" s="254"/>
      <c r="P551" s="254"/>
      <c r="Q551" s="254"/>
      <c r="R551" s="254"/>
      <c r="S551" s="254"/>
      <c r="T551" s="25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6" t="s">
        <v>166</v>
      </c>
      <c r="AU551" s="256" t="s">
        <v>81</v>
      </c>
      <c r="AV551" s="13" t="s">
        <v>79</v>
      </c>
      <c r="AW551" s="13" t="s">
        <v>30</v>
      </c>
      <c r="AX551" s="13" t="s">
        <v>73</v>
      </c>
      <c r="AY551" s="256" t="s">
        <v>158</v>
      </c>
    </row>
    <row r="552" s="14" customFormat="1">
      <c r="A552" s="14"/>
      <c r="B552" s="257"/>
      <c r="C552" s="258"/>
      <c r="D552" s="248" t="s">
        <v>166</v>
      </c>
      <c r="E552" s="259" t="s">
        <v>1</v>
      </c>
      <c r="F552" s="260" t="s">
        <v>598</v>
      </c>
      <c r="G552" s="258"/>
      <c r="H552" s="261">
        <v>32.039999999999999</v>
      </c>
      <c r="I552" s="262"/>
      <c r="J552" s="258"/>
      <c r="K552" s="258"/>
      <c r="L552" s="263"/>
      <c r="M552" s="264"/>
      <c r="N552" s="265"/>
      <c r="O552" s="265"/>
      <c r="P552" s="265"/>
      <c r="Q552" s="265"/>
      <c r="R552" s="265"/>
      <c r="S552" s="265"/>
      <c r="T552" s="26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7" t="s">
        <v>166</v>
      </c>
      <c r="AU552" s="267" t="s">
        <v>81</v>
      </c>
      <c r="AV552" s="14" t="s">
        <v>81</v>
      </c>
      <c r="AW552" s="14" t="s">
        <v>30</v>
      </c>
      <c r="AX552" s="14" t="s">
        <v>73</v>
      </c>
      <c r="AY552" s="267" t="s">
        <v>158</v>
      </c>
    </row>
    <row r="553" s="13" customFormat="1">
      <c r="A553" s="13"/>
      <c r="B553" s="246"/>
      <c r="C553" s="247"/>
      <c r="D553" s="248" t="s">
        <v>166</v>
      </c>
      <c r="E553" s="249" t="s">
        <v>1</v>
      </c>
      <c r="F553" s="250" t="s">
        <v>193</v>
      </c>
      <c r="G553" s="247"/>
      <c r="H553" s="249" t="s">
        <v>1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6" t="s">
        <v>166</v>
      </c>
      <c r="AU553" s="256" t="s">
        <v>81</v>
      </c>
      <c r="AV553" s="13" t="s">
        <v>79</v>
      </c>
      <c r="AW553" s="13" t="s">
        <v>30</v>
      </c>
      <c r="AX553" s="13" t="s">
        <v>73</v>
      </c>
      <c r="AY553" s="256" t="s">
        <v>158</v>
      </c>
    </row>
    <row r="554" s="14" customFormat="1">
      <c r="A554" s="14"/>
      <c r="B554" s="257"/>
      <c r="C554" s="258"/>
      <c r="D554" s="248" t="s">
        <v>166</v>
      </c>
      <c r="E554" s="259" t="s">
        <v>1</v>
      </c>
      <c r="F554" s="260" t="s">
        <v>599</v>
      </c>
      <c r="G554" s="258"/>
      <c r="H554" s="261">
        <v>6.0999999999999996</v>
      </c>
      <c r="I554" s="262"/>
      <c r="J554" s="258"/>
      <c r="K554" s="258"/>
      <c r="L554" s="263"/>
      <c r="M554" s="264"/>
      <c r="N554" s="265"/>
      <c r="O554" s="265"/>
      <c r="P554" s="265"/>
      <c r="Q554" s="265"/>
      <c r="R554" s="265"/>
      <c r="S554" s="265"/>
      <c r="T554" s="26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7" t="s">
        <v>166</v>
      </c>
      <c r="AU554" s="267" t="s">
        <v>81</v>
      </c>
      <c r="AV554" s="14" t="s">
        <v>81</v>
      </c>
      <c r="AW554" s="14" t="s">
        <v>30</v>
      </c>
      <c r="AX554" s="14" t="s">
        <v>73</v>
      </c>
      <c r="AY554" s="267" t="s">
        <v>158</v>
      </c>
    </row>
    <row r="555" s="14" customFormat="1">
      <c r="A555" s="14"/>
      <c r="B555" s="257"/>
      <c r="C555" s="258"/>
      <c r="D555" s="248" t="s">
        <v>166</v>
      </c>
      <c r="E555" s="259" t="s">
        <v>1</v>
      </c>
      <c r="F555" s="260" t="s">
        <v>600</v>
      </c>
      <c r="G555" s="258"/>
      <c r="H555" s="261">
        <v>11.380000000000001</v>
      </c>
      <c r="I555" s="262"/>
      <c r="J555" s="258"/>
      <c r="K555" s="258"/>
      <c r="L555" s="263"/>
      <c r="M555" s="264"/>
      <c r="N555" s="265"/>
      <c r="O555" s="265"/>
      <c r="P555" s="265"/>
      <c r="Q555" s="265"/>
      <c r="R555" s="265"/>
      <c r="S555" s="265"/>
      <c r="T555" s="26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7" t="s">
        <v>166</v>
      </c>
      <c r="AU555" s="267" t="s">
        <v>81</v>
      </c>
      <c r="AV555" s="14" t="s">
        <v>81</v>
      </c>
      <c r="AW555" s="14" t="s">
        <v>30</v>
      </c>
      <c r="AX555" s="14" t="s">
        <v>73</v>
      </c>
      <c r="AY555" s="267" t="s">
        <v>158</v>
      </c>
    </row>
    <row r="556" s="15" customFormat="1">
      <c r="A556" s="15"/>
      <c r="B556" s="268"/>
      <c r="C556" s="269"/>
      <c r="D556" s="248" t="s">
        <v>166</v>
      </c>
      <c r="E556" s="270" t="s">
        <v>1</v>
      </c>
      <c r="F556" s="271" t="s">
        <v>169</v>
      </c>
      <c r="G556" s="269"/>
      <c r="H556" s="272">
        <v>49.520000000000003</v>
      </c>
      <c r="I556" s="273"/>
      <c r="J556" s="269"/>
      <c r="K556" s="269"/>
      <c r="L556" s="274"/>
      <c r="M556" s="275"/>
      <c r="N556" s="276"/>
      <c r="O556" s="276"/>
      <c r="P556" s="276"/>
      <c r="Q556" s="276"/>
      <c r="R556" s="276"/>
      <c r="S556" s="276"/>
      <c r="T556" s="277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8" t="s">
        <v>166</v>
      </c>
      <c r="AU556" s="278" t="s">
        <v>81</v>
      </c>
      <c r="AV556" s="15" t="s">
        <v>165</v>
      </c>
      <c r="AW556" s="15" t="s">
        <v>30</v>
      </c>
      <c r="AX556" s="15" t="s">
        <v>79</v>
      </c>
      <c r="AY556" s="278" t="s">
        <v>158</v>
      </c>
    </row>
    <row r="557" s="2" customFormat="1" ht="21.75" customHeight="1">
      <c r="A557" s="39"/>
      <c r="B557" s="40"/>
      <c r="C557" s="233" t="s">
        <v>601</v>
      </c>
      <c r="D557" s="233" t="s">
        <v>160</v>
      </c>
      <c r="E557" s="234" t="s">
        <v>602</v>
      </c>
      <c r="F557" s="235" t="s">
        <v>603</v>
      </c>
      <c r="G557" s="236" t="s">
        <v>329</v>
      </c>
      <c r="H557" s="237">
        <v>8</v>
      </c>
      <c r="I557" s="238"/>
      <c r="J557" s="239">
        <f>ROUND(I557*H557,2)</f>
        <v>0</v>
      </c>
      <c r="K557" s="235" t="s">
        <v>164</v>
      </c>
      <c r="L557" s="45"/>
      <c r="M557" s="240" t="s">
        <v>1</v>
      </c>
      <c r="N557" s="241" t="s">
        <v>40</v>
      </c>
      <c r="O557" s="93"/>
      <c r="P557" s="242">
        <f>O557*H557</f>
        <v>0</v>
      </c>
      <c r="Q557" s="242">
        <v>0.017770000000000001</v>
      </c>
      <c r="R557" s="242">
        <f>Q557*H557</f>
        <v>0.14216000000000001</v>
      </c>
      <c r="S557" s="242">
        <v>0</v>
      </c>
      <c r="T557" s="243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4" t="s">
        <v>165</v>
      </c>
      <c r="AT557" s="244" t="s">
        <v>160</v>
      </c>
      <c r="AU557" s="244" t="s">
        <v>81</v>
      </c>
      <c r="AY557" s="18" t="s">
        <v>158</v>
      </c>
      <c r="BE557" s="245">
        <f>IF(N557="základní",J557,0)</f>
        <v>0</v>
      </c>
      <c r="BF557" s="245">
        <f>IF(N557="snížená",J557,0)</f>
        <v>0</v>
      </c>
      <c r="BG557" s="245">
        <f>IF(N557="zákl. přenesená",J557,0)</f>
        <v>0</v>
      </c>
      <c r="BH557" s="245">
        <f>IF(N557="sníž. přenesená",J557,0)</f>
        <v>0</v>
      </c>
      <c r="BI557" s="245">
        <f>IF(N557="nulová",J557,0)</f>
        <v>0</v>
      </c>
      <c r="BJ557" s="18" t="s">
        <v>165</v>
      </c>
      <c r="BK557" s="245">
        <f>ROUND(I557*H557,2)</f>
        <v>0</v>
      </c>
      <c r="BL557" s="18" t="s">
        <v>165</v>
      </c>
      <c r="BM557" s="244" t="s">
        <v>604</v>
      </c>
    </row>
    <row r="558" s="14" customFormat="1">
      <c r="A558" s="14"/>
      <c r="B558" s="257"/>
      <c r="C558" s="258"/>
      <c r="D558" s="248" t="s">
        <v>166</v>
      </c>
      <c r="E558" s="259" t="s">
        <v>1</v>
      </c>
      <c r="F558" s="260" t="s">
        <v>605</v>
      </c>
      <c r="G558" s="258"/>
      <c r="H558" s="261">
        <v>8</v>
      </c>
      <c r="I558" s="262"/>
      <c r="J558" s="258"/>
      <c r="K558" s="258"/>
      <c r="L558" s="263"/>
      <c r="M558" s="264"/>
      <c r="N558" s="265"/>
      <c r="O558" s="265"/>
      <c r="P558" s="265"/>
      <c r="Q558" s="265"/>
      <c r="R558" s="265"/>
      <c r="S558" s="265"/>
      <c r="T558" s="26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7" t="s">
        <v>166</v>
      </c>
      <c r="AU558" s="267" t="s">
        <v>81</v>
      </c>
      <c r="AV558" s="14" t="s">
        <v>81</v>
      </c>
      <c r="AW558" s="14" t="s">
        <v>30</v>
      </c>
      <c r="AX558" s="14" t="s">
        <v>73</v>
      </c>
      <c r="AY558" s="267" t="s">
        <v>158</v>
      </c>
    </row>
    <row r="559" s="15" customFormat="1">
      <c r="A559" s="15"/>
      <c r="B559" s="268"/>
      <c r="C559" s="269"/>
      <c r="D559" s="248" t="s">
        <v>166</v>
      </c>
      <c r="E559" s="270" t="s">
        <v>1</v>
      </c>
      <c r="F559" s="271" t="s">
        <v>169</v>
      </c>
      <c r="G559" s="269"/>
      <c r="H559" s="272">
        <v>8</v>
      </c>
      <c r="I559" s="273"/>
      <c r="J559" s="269"/>
      <c r="K559" s="269"/>
      <c r="L559" s="274"/>
      <c r="M559" s="275"/>
      <c r="N559" s="276"/>
      <c r="O559" s="276"/>
      <c r="P559" s="276"/>
      <c r="Q559" s="276"/>
      <c r="R559" s="276"/>
      <c r="S559" s="276"/>
      <c r="T559" s="277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8" t="s">
        <v>166</v>
      </c>
      <c r="AU559" s="278" t="s">
        <v>81</v>
      </c>
      <c r="AV559" s="15" t="s">
        <v>165</v>
      </c>
      <c r="AW559" s="15" t="s">
        <v>30</v>
      </c>
      <c r="AX559" s="15" t="s">
        <v>79</v>
      </c>
      <c r="AY559" s="278" t="s">
        <v>158</v>
      </c>
    </row>
    <row r="560" s="2" customFormat="1" ht="21.75" customHeight="1">
      <c r="A560" s="39"/>
      <c r="B560" s="40"/>
      <c r="C560" s="279" t="s">
        <v>385</v>
      </c>
      <c r="D560" s="279" t="s">
        <v>355</v>
      </c>
      <c r="E560" s="280" t="s">
        <v>606</v>
      </c>
      <c r="F560" s="281" t="s">
        <v>607</v>
      </c>
      <c r="G560" s="282" t="s">
        <v>329</v>
      </c>
      <c r="H560" s="283">
        <v>4</v>
      </c>
      <c r="I560" s="284"/>
      <c r="J560" s="285">
        <f>ROUND(I560*H560,2)</f>
        <v>0</v>
      </c>
      <c r="K560" s="281" t="s">
        <v>164</v>
      </c>
      <c r="L560" s="286"/>
      <c r="M560" s="287" t="s">
        <v>1</v>
      </c>
      <c r="N560" s="288" t="s">
        <v>40</v>
      </c>
      <c r="O560" s="93"/>
      <c r="P560" s="242">
        <f>O560*H560</f>
        <v>0</v>
      </c>
      <c r="Q560" s="242">
        <v>0.012250000000000001</v>
      </c>
      <c r="R560" s="242">
        <f>Q560*H560</f>
        <v>0.049000000000000002</v>
      </c>
      <c r="S560" s="242">
        <v>0</v>
      </c>
      <c r="T560" s="24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4" t="s">
        <v>183</v>
      </c>
      <c r="AT560" s="244" t="s">
        <v>355</v>
      </c>
      <c r="AU560" s="244" t="s">
        <v>81</v>
      </c>
      <c r="AY560" s="18" t="s">
        <v>158</v>
      </c>
      <c r="BE560" s="245">
        <f>IF(N560="základní",J560,0)</f>
        <v>0</v>
      </c>
      <c r="BF560" s="245">
        <f>IF(N560="snížená",J560,0)</f>
        <v>0</v>
      </c>
      <c r="BG560" s="245">
        <f>IF(N560="zákl. přenesená",J560,0)</f>
        <v>0</v>
      </c>
      <c r="BH560" s="245">
        <f>IF(N560="sníž. přenesená",J560,0)</f>
        <v>0</v>
      </c>
      <c r="BI560" s="245">
        <f>IF(N560="nulová",J560,0)</f>
        <v>0</v>
      </c>
      <c r="BJ560" s="18" t="s">
        <v>165</v>
      </c>
      <c r="BK560" s="245">
        <f>ROUND(I560*H560,2)</f>
        <v>0</v>
      </c>
      <c r="BL560" s="18" t="s">
        <v>165</v>
      </c>
      <c r="BM560" s="244" t="s">
        <v>608</v>
      </c>
    </row>
    <row r="561" s="2" customFormat="1" ht="21.75" customHeight="1">
      <c r="A561" s="39"/>
      <c r="B561" s="40"/>
      <c r="C561" s="279" t="s">
        <v>609</v>
      </c>
      <c r="D561" s="279" t="s">
        <v>355</v>
      </c>
      <c r="E561" s="280" t="s">
        <v>610</v>
      </c>
      <c r="F561" s="281" t="s">
        <v>611</v>
      </c>
      <c r="G561" s="282" t="s">
        <v>329</v>
      </c>
      <c r="H561" s="283">
        <v>3</v>
      </c>
      <c r="I561" s="284"/>
      <c r="J561" s="285">
        <f>ROUND(I561*H561,2)</f>
        <v>0</v>
      </c>
      <c r="K561" s="281" t="s">
        <v>164</v>
      </c>
      <c r="L561" s="286"/>
      <c r="M561" s="287" t="s">
        <v>1</v>
      </c>
      <c r="N561" s="288" t="s">
        <v>40</v>
      </c>
      <c r="O561" s="93"/>
      <c r="P561" s="242">
        <f>O561*H561</f>
        <v>0</v>
      </c>
      <c r="Q561" s="242">
        <v>0.012489999999999999</v>
      </c>
      <c r="R561" s="242">
        <f>Q561*H561</f>
        <v>0.037469999999999996</v>
      </c>
      <c r="S561" s="242">
        <v>0</v>
      </c>
      <c r="T561" s="243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4" t="s">
        <v>183</v>
      </c>
      <c r="AT561" s="244" t="s">
        <v>355</v>
      </c>
      <c r="AU561" s="244" t="s">
        <v>81</v>
      </c>
      <c r="AY561" s="18" t="s">
        <v>158</v>
      </c>
      <c r="BE561" s="245">
        <f>IF(N561="základní",J561,0)</f>
        <v>0</v>
      </c>
      <c r="BF561" s="245">
        <f>IF(N561="snížená",J561,0)</f>
        <v>0</v>
      </c>
      <c r="BG561" s="245">
        <f>IF(N561="zákl. přenesená",J561,0)</f>
        <v>0</v>
      </c>
      <c r="BH561" s="245">
        <f>IF(N561="sníž. přenesená",J561,0)</f>
        <v>0</v>
      </c>
      <c r="BI561" s="245">
        <f>IF(N561="nulová",J561,0)</f>
        <v>0</v>
      </c>
      <c r="BJ561" s="18" t="s">
        <v>165</v>
      </c>
      <c r="BK561" s="245">
        <f>ROUND(I561*H561,2)</f>
        <v>0</v>
      </c>
      <c r="BL561" s="18" t="s">
        <v>165</v>
      </c>
      <c r="BM561" s="244" t="s">
        <v>612</v>
      </c>
    </row>
    <row r="562" s="2" customFormat="1" ht="21.75" customHeight="1">
      <c r="A562" s="39"/>
      <c r="B562" s="40"/>
      <c r="C562" s="279" t="s">
        <v>390</v>
      </c>
      <c r="D562" s="279" t="s">
        <v>355</v>
      </c>
      <c r="E562" s="280" t="s">
        <v>613</v>
      </c>
      <c r="F562" s="281" t="s">
        <v>614</v>
      </c>
      <c r="G562" s="282" t="s">
        <v>329</v>
      </c>
      <c r="H562" s="283">
        <v>1</v>
      </c>
      <c r="I562" s="284"/>
      <c r="J562" s="285">
        <f>ROUND(I562*H562,2)</f>
        <v>0</v>
      </c>
      <c r="K562" s="281" t="s">
        <v>164</v>
      </c>
      <c r="L562" s="286"/>
      <c r="M562" s="287" t="s">
        <v>1</v>
      </c>
      <c r="N562" s="288" t="s">
        <v>40</v>
      </c>
      <c r="O562" s="93"/>
      <c r="P562" s="242">
        <f>O562*H562</f>
        <v>0</v>
      </c>
      <c r="Q562" s="242">
        <v>0.01272</v>
      </c>
      <c r="R562" s="242">
        <f>Q562*H562</f>
        <v>0.01272</v>
      </c>
      <c r="S562" s="242">
        <v>0</v>
      </c>
      <c r="T562" s="243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4" t="s">
        <v>183</v>
      </c>
      <c r="AT562" s="244" t="s">
        <v>355</v>
      </c>
      <c r="AU562" s="244" t="s">
        <v>81</v>
      </c>
      <c r="AY562" s="18" t="s">
        <v>158</v>
      </c>
      <c r="BE562" s="245">
        <f>IF(N562="základní",J562,0)</f>
        <v>0</v>
      </c>
      <c r="BF562" s="245">
        <f>IF(N562="snížená",J562,0)</f>
        <v>0</v>
      </c>
      <c r="BG562" s="245">
        <f>IF(N562="zákl. přenesená",J562,0)</f>
        <v>0</v>
      </c>
      <c r="BH562" s="245">
        <f>IF(N562="sníž. přenesená",J562,0)</f>
        <v>0</v>
      </c>
      <c r="BI562" s="245">
        <f>IF(N562="nulová",J562,0)</f>
        <v>0</v>
      </c>
      <c r="BJ562" s="18" t="s">
        <v>165</v>
      </c>
      <c r="BK562" s="245">
        <f>ROUND(I562*H562,2)</f>
        <v>0</v>
      </c>
      <c r="BL562" s="18" t="s">
        <v>165</v>
      </c>
      <c r="BM562" s="244" t="s">
        <v>615</v>
      </c>
    </row>
    <row r="563" s="12" customFormat="1" ht="22.8" customHeight="1">
      <c r="A563" s="12"/>
      <c r="B563" s="217"/>
      <c r="C563" s="218"/>
      <c r="D563" s="219" t="s">
        <v>72</v>
      </c>
      <c r="E563" s="231" t="s">
        <v>183</v>
      </c>
      <c r="F563" s="231" t="s">
        <v>616</v>
      </c>
      <c r="G563" s="218"/>
      <c r="H563" s="218"/>
      <c r="I563" s="221"/>
      <c r="J563" s="232">
        <f>BK563</f>
        <v>0</v>
      </c>
      <c r="K563" s="218"/>
      <c r="L563" s="223"/>
      <c r="M563" s="224"/>
      <c r="N563" s="225"/>
      <c r="O563" s="225"/>
      <c r="P563" s="226">
        <f>SUM(P564:P600)</f>
        <v>0</v>
      </c>
      <c r="Q563" s="225"/>
      <c r="R563" s="226">
        <f>SUM(R564:R600)</f>
        <v>9.1952617199999995</v>
      </c>
      <c r="S563" s="225"/>
      <c r="T563" s="227">
        <f>SUM(T564:T600)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28" t="s">
        <v>79</v>
      </c>
      <c r="AT563" s="229" t="s">
        <v>72</v>
      </c>
      <c r="AU563" s="229" t="s">
        <v>79</v>
      </c>
      <c r="AY563" s="228" t="s">
        <v>158</v>
      </c>
      <c r="BK563" s="230">
        <f>SUM(BK564:BK600)</f>
        <v>0</v>
      </c>
    </row>
    <row r="564" s="2" customFormat="1" ht="21.75" customHeight="1">
      <c r="A564" s="39"/>
      <c r="B564" s="40"/>
      <c r="C564" s="233" t="s">
        <v>617</v>
      </c>
      <c r="D564" s="233" t="s">
        <v>160</v>
      </c>
      <c r="E564" s="234" t="s">
        <v>618</v>
      </c>
      <c r="F564" s="235" t="s">
        <v>619</v>
      </c>
      <c r="G564" s="236" t="s">
        <v>198</v>
      </c>
      <c r="H564" s="237">
        <v>91</v>
      </c>
      <c r="I564" s="238"/>
      <c r="J564" s="239">
        <f>ROUND(I564*H564,2)</f>
        <v>0</v>
      </c>
      <c r="K564" s="235" t="s">
        <v>164</v>
      </c>
      <c r="L564" s="45"/>
      <c r="M564" s="240" t="s">
        <v>1</v>
      </c>
      <c r="N564" s="241" t="s">
        <v>40</v>
      </c>
      <c r="O564" s="93"/>
      <c r="P564" s="242">
        <f>O564*H564</f>
        <v>0</v>
      </c>
      <c r="Q564" s="242">
        <v>0.0074599999999999996</v>
      </c>
      <c r="R564" s="242">
        <f>Q564*H564</f>
        <v>0.67886000000000002</v>
      </c>
      <c r="S564" s="242">
        <v>0</v>
      </c>
      <c r="T564" s="243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4" t="s">
        <v>165</v>
      </c>
      <c r="AT564" s="244" t="s">
        <v>160</v>
      </c>
      <c r="AU564" s="244" t="s">
        <v>81</v>
      </c>
      <c r="AY564" s="18" t="s">
        <v>158</v>
      </c>
      <c r="BE564" s="245">
        <f>IF(N564="základní",J564,0)</f>
        <v>0</v>
      </c>
      <c r="BF564" s="245">
        <f>IF(N564="snížená",J564,0)</f>
        <v>0</v>
      </c>
      <c r="BG564" s="245">
        <f>IF(N564="zákl. přenesená",J564,0)</f>
        <v>0</v>
      </c>
      <c r="BH564" s="245">
        <f>IF(N564="sníž. přenesená",J564,0)</f>
        <v>0</v>
      </c>
      <c r="BI564" s="245">
        <f>IF(N564="nulová",J564,0)</f>
        <v>0</v>
      </c>
      <c r="BJ564" s="18" t="s">
        <v>165</v>
      </c>
      <c r="BK564" s="245">
        <f>ROUND(I564*H564,2)</f>
        <v>0</v>
      </c>
      <c r="BL564" s="18" t="s">
        <v>165</v>
      </c>
      <c r="BM564" s="244" t="s">
        <v>620</v>
      </c>
    </row>
    <row r="565" s="2" customFormat="1" ht="21.75" customHeight="1">
      <c r="A565" s="39"/>
      <c r="B565" s="40"/>
      <c r="C565" s="233" t="s">
        <v>397</v>
      </c>
      <c r="D565" s="233" t="s">
        <v>160</v>
      </c>
      <c r="E565" s="234" t="s">
        <v>621</v>
      </c>
      <c r="F565" s="235" t="s">
        <v>622</v>
      </c>
      <c r="G565" s="236" t="s">
        <v>198</v>
      </c>
      <c r="H565" s="237">
        <v>31</v>
      </c>
      <c r="I565" s="238"/>
      <c r="J565" s="239">
        <f>ROUND(I565*H565,2)</f>
        <v>0</v>
      </c>
      <c r="K565" s="235" t="s">
        <v>164</v>
      </c>
      <c r="L565" s="45"/>
      <c r="M565" s="240" t="s">
        <v>1</v>
      </c>
      <c r="N565" s="241" t="s">
        <v>40</v>
      </c>
      <c r="O565" s="93"/>
      <c r="P565" s="242">
        <f>O565*H565</f>
        <v>0</v>
      </c>
      <c r="Q565" s="242">
        <v>0.01235</v>
      </c>
      <c r="R565" s="242">
        <f>Q565*H565</f>
        <v>0.38285000000000002</v>
      </c>
      <c r="S565" s="242">
        <v>0</v>
      </c>
      <c r="T565" s="243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4" t="s">
        <v>165</v>
      </c>
      <c r="AT565" s="244" t="s">
        <v>160</v>
      </c>
      <c r="AU565" s="244" t="s">
        <v>81</v>
      </c>
      <c r="AY565" s="18" t="s">
        <v>158</v>
      </c>
      <c r="BE565" s="245">
        <f>IF(N565="základní",J565,0)</f>
        <v>0</v>
      </c>
      <c r="BF565" s="245">
        <f>IF(N565="snížená",J565,0)</f>
        <v>0</v>
      </c>
      <c r="BG565" s="245">
        <f>IF(N565="zákl. přenesená",J565,0)</f>
        <v>0</v>
      </c>
      <c r="BH565" s="245">
        <f>IF(N565="sníž. přenesená",J565,0)</f>
        <v>0</v>
      </c>
      <c r="BI565" s="245">
        <f>IF(N565="nulová",J565,0)</f>
        <v>0</v>
      </c>
      <c r="BJ565" s="18" t="s">
        <v>165</v>
      </c>
      <c r="BK565" s="245">
        <f>ROUND(I565*H565,2)</f>
        <v>0</v>
      </c>
      <c r="BL565" s="18" t="s">
        <v>165</v>
      </c>
      <c r="BM565" s="244" t="s">
        <v>623</v>
      </c>
    </row>
    <row r="566" s="2" customFormat="1" ht="21.75" customHeight="1">
      <c r="A566" s="39"/>
      <c r="B566" s="40"/>
      <c r="C566" s="233" t="s">
        <v>624</v>
      </c>
      <c r="D566" s="233" t="s">
        <v>160</v>
      </c>
      <c r="E566" s="234" t="s">
        <v>625</v>
      </c>
      <c r="F566" s="235" t="s">
        <v>626</v>
      </c>
      <c r="G566" s="236" t="s">
        <v>329</v>
      </c>
      <c r="H566" s="237">
        <v>5</v>
      </c>
      <c r="I566" s="238"/>
      <c r="J566" s="239">
        <f>ROUND(I566*H566,2)</f>
        <v>0</v>
      </c>
      <c r="K566" s="235" t="s">
        <v>164</v>
      </c>
      <c r="L566" s="45"/>
      <c r="M566" s="240" t="s">
        <v>1</v>
      </c>
      <c r="N566" s="241" t="s">
        <v>40</v>
      </c>
      <c r="O566" s="93"/>
      <c r="P566" s="242">
        <f>O566*H566</f>
        <v>0</v>
      </c>
      <c r="Q566" s="242">
        <v>0</v>
      </c>
      <c r="R566" s="242">
        <f>Q566*H566</f>
        <v>0</v>
      </c>
      <c r="S566" s="242">
        <v>0</v>
      </c>
      <c r="T566" s="243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4" t="s">
        <v>165</v>
      </c>
      <c r="AT566" s="244" t="s">
        <v>160</v>
      </c>
      <c r="AU566" s="244" t="s">
        <v>81</v>
      </c>
      <c r="AY566" s="18" t="s">
        <v>158</v>
      </c>
      <c r="BE566" s="245">
        <f>IF(N566="základní",J566,0)</f>
        <v>0</v>
      </c>
      <c r="BF566" s="245">
        <f>IF(N566="snížená",J566,0)</f>
        <v>0</v>
      </c>
      <c r="BG566" s="245">
        <f>IF(N566="zákl. přenesená",J566,0)</f>
        <v>0</v>
      </c>
      <c r="BH566" s="245">
        <f>IF(N566="sníž. přenesená",J566,0)</f>
        <v>0</v>
      </c>
      <c r="BI566" s="245">
        <f>IF(N566="nulová",J566,0)</f>
        <v>0</v>
      </c>
      <c r="BJ566" s="18" t="s">
        <v>165</v>
      </c>
      <c r="BK566" s="245">
        <f>ROUND(I566*H566,2)</f>
        <v>0</v>
      </c>
      <c r="BL566" s="18" t="s">
        <v>165</v>
      </c>
      <c r="BM566" s="244" t="s">
        <v>627</v>
      </c>
    </row>
    <row r="567" s="14" customFormat="1">
      <c r="A567" s="14"/>
      <c r="B567" s="257"/>
      <c r="C567" s="258"/>
      <c r="D567" s="248" t="s">
        <v>166</v>
      </c>
      <c r="E567" s="259" t="s">
        <v>1</v>
      </c>
      <c r="F567" s="260" t="s">
        <v>628</v>
      </c>
      <c r="G567" s="258"/>
      <c r="H567" s="261">
        <v>5</v>
      </c>
      <c r="I567" s="262"/>
      <c r="J567" s="258"/>
      <c r="K567" s="258"/>
      <c r="L567" s="263"/>
      <c r="M567" s="264"/>
      <c r="N567" s="265"/>
      <c r="O567" s="265"/>
      <c r="P567" s="265"/>
      <c r="Q567" s="265"/>
      <c r="R567" s="265"/>
      <c r="S567" s="265"/>
      <c r="T567" s="26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7" t="s">
        <v>166</v>
      </c>
      <c r="AU567" s="267" t="s">
        <v>81</v>
      </c>
      <c r="AV567" s="14" t="s">
        <v>81</v>
      </c>
      <c r="AW567" s="14" t="s">
        <v>30</v>
      </c>
      <c r="AX567" s="14" t="s">
        <v>73</v>
      </c>
      <c r="AY567" s="267" t="s">
        <v>158</v>
      </c>
    </row>
    <row r="568" s="15" customFormat="1">
      <c r="A568" s="15"/>
      <c r="B568" s="268"/>
      <c r="C568" s="269"/>
      <c r="D568" s="248" t="s">
        <v>166</v>
      </c>
      <c r="E568" s="270" t="s">
        <v>1</v>
      </c>
      <c r="F568" s="271" t="s">
        <v>169</v>
      </c>
      <c r="G568" s="269"/>
      <c r="H568" s="272">
        <v>5</v>
      </c>
      <c r="I568" s="273"/>
      <c r="J568" s="269"/>
      <c r="K568" s="269"/>
      <c r="L568" s="274"/>
      <c r="M568" s="275"/>
      <c r="N568" s="276"/>
      <c r="O568" s="276"/>
      <c r="P568" s="276"/>
      <c r="Q568" s="276"/>
      <c r="R568" s="276"/>
      <c r="S568" s="276"/>
      <c r="T568" s="27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8" t="s">
        <v>166</v>
      </c>
      <c r="AU568" s="278" t="s">
        <v>81</v>
      </c>
      <c r="AV568" s="15" t="s">
        <v>165</v>
      </c>
      <c r="AW568" s="15" t="s">
        <v>30</v>
      </c>
      <c r="AX568" s="15" t="s">
        <v>79</v>
      </c>
      <c r="AY568" s="278" t="s">
        <v>158</v>
      </c>
    </row>
    <row r="569" s="2" customFormat="1" ht="16.5" customHeight="1">
      <c r="A569" s="39"/>
      <c r="B569" s="40"/>
      <c r="C569" s="279" t="s">
        <v>400</v>
      </c>
      <c r="D569" s="279" t="s">
        <v>355</v>
      </c>
      <c r="E569" s="280" t="s">
        <v>629</v>
      </c>
      <c r="F569" s="281" t="s">
        <v>630</v>
      </c>
      <c r="G569" s="282" t="s">
        <v>329</v>
      </c>
      <c r="H569" s="283">
        <v>1</v>
      </c>
      <c r="I569" s="284"/>
      <c r="J569" s="285">
        <f>ROUND(I569*H569,2)</f>
        <v>0</v>
      </c>
      <c r="K569" s="281" t="s">
        <v>164</v>
      </c>
      <c r="L569" s="286"/>
      <c r="M569" s="287" t="s">
        <v>1</v>
      </c>
      <c r="N569" s="288" t="s">
        <v>40</v>
      </c>
      <c r="O569" s="93"/>
      <c r="P569" s="242">
        <f>O569*H569</f>
        <v>0</v>
      </c>
      <c r="Q569" s="242">
        <v>0.00029</v>
      </c>
      <c r="R569" s="242">
        <f>Q569*H569</f>
        <v>0.00029</v>
      </c>
      <c r="S569" s="242">
        <v>0</v>
      </c>
      <c r="T569" s="243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4" t="s">
        <v>183</v>
      </c>
      <c r="AT569" s="244" t="s">
        <v>355</v>
      </c>
      <c r="AU569" s="244" t="s">
        <v>81</v>
      </c>
      <c r="AY569" s="18" t="s">
        <v>158</v>
      </c>
      <c r="BE569" s="245">
        <f>IF(N569="základní",J569,0)</f>
        <v>0</v>
      </c>
      <c r="BF569" s="245">
        <f>IF(N569="snížená",J569,0)</f>
        <v>0</v>
      </c>
      <c r="BG569" s="245">
        <f>IF(N569="zákl. přenesená",J569,0)</f>
        <v>0</v>
      </c>
      <c r="BH569" s="245">
        <f>IF(N569="sníž. přenesená",J569,0)</f>
        <v>0</v>
      </c>
      <c r="BI569" s="245">
        <f>IF(N569="nulová",J569,0)</f>
        <v>0</v>
      </c>
      <c r="BJ569" s="18" t="s">
        <v>165</v>
      </c>
      <c r="BK569" s="245">
        <f>ROUND(I569*H569,2)</f>
        <v>0</v>
      </c>
      <c r="BL569" s="18" t="s">
        <v>165</v>
      </c>
      <c r="BM569" s="244" t="s">
        <v>631</v>
      </c>
    </row>
    <row r="570" s="2" customFormat="1" ht="16.5" customHeight="1">
      <c r="A570" s="39"/>
      <c r="B570" s="40"/>
      <c r="C570" s="279" t="s">
        <v>632</v>
      </c>
      <c r="D570" s="279" t="s">
        <v>355</v>
      </c>
      <c r="E570" s="280" t="s">
        <v>633</v>
      </c>
      <c r="F570" s="281" t="s">
        <v>634</v>
      </c>
      <c r="G570" s="282" t="s">
        <v>329</v>
      </c>
      <c r="H570" s="283">
        <v>4</v>
      </c>
      <c r="I570" s="284"/>
      <c r="J570" s="285">
        <f>ROUND(I570*H570,2)</f>
        <v>0</v>
      </c>
      <c r="K570" s="281" t="s">
        <v>164</v>
      </c>
      <c r="L570" s="286"/>
      <c r="M570" s="287" t="s">
        <v>1</v>
      </c>
      <c r="N570" s="288" t="s">
        <v>40</v>
      </c>
      <c r="O570" s="93"/>
      <c r="P570" s="242">
        <f>O570*H570</f>
        <v>0</v>
      </c>
      <c r="Q570" s="242">
        <v>0.00035</v>
      </c>
      <c r="R570" s="242">
        <f>Q570*H570</f>
        <v>0.0014</v>
      </c>
      <c r="S570" s="242">
        <v>0</v>
      </c>
      <c r="T570" s="243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4" t="s">
        <v>183</v>
      </c>
      <c r="AT570" s="244" t="s">
        <v>355</v>
      </c>
      <c r="AU570" s="244" t="s">
        <v>81</v>
      </c>
      <c r="AY570" s="18" t="s">
        <v>158</v>
      </c>
      <c r="BE570" s="245">
        <f>IF(N570="základní",J570,0)</f>
        <v>0</v>
      </c>
      <c r="BF570" s="245">
        <f>IF(N570="snížená",J570,0)</f>
        <v>0</v>
      </c>
      <c r="BG570" s="245">
        <f>IF(N570="zákl. přenesená",J570,0)</f>
        <v>0</v>
      </c>
      <c r="BH570" s="245">
        <f>IF(N570="sníž. přenesená",J570,0)</f>
        <v>0</v>
      </c>
      <c r="BI570" s="245">
        <f>IF(N570="nulová",J570,0)</f>
        <v>0</v>
      </c>
      <c r="BJ570" s="18" t="s">
        <v>165</v>
      </c>
      <c r="BK570" s="245">
        <f>ROUND(I570*H570,2)</f>
        <v>0</v>
      </c>
      <c r="BL570" s="18" t="s">
        <v>165</v>
      </c>
      <c r="BM570" s="244" t="s">
        <v>635</v>
      </c>
    </row>
    <row r="571" s="2" customFormat="1" ht="21.75" customHeight="1">
      <c r="A571" s="39"/>
      <c r="B571" s="40"/>
      <c r="C571" s="233" t="s">
        <v>404</v>
      </c>
      <c r="D571" s="233" t="s">
        <v>160</v>
      </c>
      <c r="E571" s="234" t="s">
        <v>636</v>
      </c>
      <c r="F571" s="235" t="s">
        <v>637</v>
      </c>
      <c r="G571" s="236" t="s">
        <v>329</v>
      </c>
      <c r="H571" s="237">
        <v>4</v>
      </c>
      <c r="I571" s="238"/>
      <c r="J571" s="239">
        <f>ROUND(I571*H571,2)</f>
        <v>0</v>
      </c>
      <c r="K571" s="235" t="s">
        <v>164</v>
      </c>
      <c r="L571" s="45"/>
      <c r="M571" s="240" t="s">
        <v>1</v>
      </c>
      <c r="N571" s="241" t="s">
        <v>40</v>
      </c>
      <c r="O571" s="93"/>
      <c r="P571" s="242">
        <f>O571*H571</f>
        <v>0</v>
      </c>
      <c r="Q571" s="242">
        <v>1.0000000000000001E-05</v>
      </c>
      <c r="R571" s="242">
        <f>Q571*H571</f>
        <v>4.0000000000000003E-05</v>
      </c>
      <c r="S571" s="242">
        <v>0</v>
      </c>
      <c r="T571" s="243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4" t="s">
        <v>165</v>
      </c>
      <c r="AT571" s="244" t="s">
        <v>160</v>
      </c>
      <c r="AU571" s="244" t="s">
        <v>81</v>
      </c>
      <c r="AY571" s="18" t="s">
        <v>158</v>
      </c>
      <c r="BE571" s="245">
        <f>IF(N571="základní",J571,0)</f>
        <v>0</v>
      </c>
      <c r="BF571" s="245">
        <f>IF(N571="snížená",J571,0)</f>
        <v>0</v>
      </c>
      <c r="BG571" s="245">
        <f>IF(N571="zákl. přenesená",J571,0)</f>
        <v>0</v>
      </c>
      <c r="BH571" s="245">
        <f>IF(N571="sníž. přenesená",J571,0)</f>
        <v>0</v>
      </c>
      <c r="BI571" s="245">
        <f>IF(N571="nulová",J571,0)</f>
        <v>0</v>
      </c>
      <c r="BJ571" s="18" t="s">
        <v>165</v>
      </c>
      <c r="BK571" s="245">
        <f>ROUND(I571*H571,2)</f>
        <v>0</v>
      </c>
      <c r="BL571" s="18" t="s">
        <v>165</v>
      </c>
      <c r="BM571" s="244" t="s">
        <v>638</v>
      </c>
    </row>
    <row r="572" s="2" customFormat="1" ht="16.5" customHeight="1">
      <c r="A572" s="39"/>
      <c r="B572" s="40"/>
      <c r="C572" s="279" t="s">
        <v>639</v>
      </c>
      <c r="D572" s="279" t="s">
        <v>355</v>
      </c>
      <c r="E572" s="280" t="s">
        <v>640</v>
      </c>
      <c r="F572" s="281" t="s">
        <v>641</v>
      </c>
      <c r="G572" s="282" t="s">
        <v>329</v>
      </c>
      <c r="H572" s="283">
        <v>4</v>
      </c>
      <c r="I572" s="284"/>
      <c r="J572" s="285">
        <f>ROUND(I572*H572,2)</f>
        <v>0</v>
      </c>
      <c r="K572" s="281" t="s">
        <v>164</v>
      </c>
      <c r="L572" s="286"/>
      <c r="M572" s="287" t="s">
        <v>1</v>
      </c>
      <c r="N572" s="288" t="s">
        <v>40</v>
      </c>
      <c r="O572" s="93"/>
      <c r="P572" s="242">
        <f>O572*H572</f>
        <v>0</v>
      </c>
      <c r="Q572" s="242">
        <v>0.00088000000000000003</v>
      </c>
      <c r="R572" s="242">
        <f>Q572*H572</f>
        <v>0.0035200000000000001</v>
      </c>
      <c r="S572" s="242">
        <v>0</v>
      </c>
      <c r="T572" s="24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4" t="s">
        <v>183</v>
      </c>
      <c r="AT572" s="244" t="s">
        <v>355</v>
      </c>
      <c r="AU572" s="244" t="s">
        <v>81</v>
      </c>
      <c r="AY572" s="18" t="s">
        <v>158</v>
      </c>
      <c r="BE572" s="245">
        <f>IF(N572="základní",J572,0)</f>
        <v>0</v>
      </c>
      <c r="BF572" s="245">
        <f>IF(N572="snížená",J572,0)</f>
        <v>0</v>
      </c>
      <c r="BG572" s="245">
        <f>IF(N572="zákl. přenesená",J572,0)</f>
        <v>0</v>
      </c>
      <c r="BH572" s="245">
        <f>IF(N572="sníž. přenesená",J572,0)</f>
        <v>0</v>
      </c>
      <c r="BI572" s="245">
        <f>IF(N572="nulová",J572,0)</f>
        <v>0</v>
      </c>
      <c r="BJ572" s="18" t="s">
        <v>165</v>
      </c>
      <c r="BK572" s="245">
        <f>ROUND(I572*H572,2)</f>
        <v>0</v>
      </c>
      <c r="BL572" s="18" t="s">
        <v>165</v>
      </c>
      <c r="BM572" s="244" t="s">
        <v>642</v>
      </c>
    </row>
    <row r="573" s="2" customFormat="1" ht="21.75" customHeight="1">
      <c r="A573" s="39"/>
      <c r="B573" s="40"/>
      <c r="C573" s="233" t="s">
        <v>407</v>
      </c>
      <c r="D573" s="233" t="s">
        <v>160</v>
      </c>
      <c r="E573" s="234" t="s">
        <v>643</v>
      </c>
      <c r="F573" s="235" t="s">
        <v>644</v>
      </c>
      <c r="G573" s="236" t="s">
        <v>329</v>
      </c>
      <c r="H573" s="237">
        <v>2</v>
      </c>
      <c r="I573" s="238"/>
      <c r="J573" s="239">
        <f>ROUND(I573*H573,2)</f>
        <v>0</v>
      </c>
      <c r="K573" s="235" t="s">
        <v>164</v>
      </c>
      <c r="L573" s="45"/>
      <c r="M573" s="240" t="s">
        <v>1</v>
      </c>
      <c r="N573" s="241" t="s">
        <v>40</v>
      </c>
      <c r="O573" s="93"/>
      <c r="P573" s="242">
        <f>O573*H573</f>
        <v>0</v>
      </c>
      <c r="Q573" s="242">
        <v>0</v>
      </c>
      <c r="R573" s="242">
        <f>Q573*H573</f>
        <v>0</v>
      </c>
      <c r="S573" s="242">
        <v>0</v>
      </c>
      <c r="T573" s="243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4" t="s">
        <v>165</v>
      </c>
      <c r="AT573" s="244" t="s">
        <v>160</v>
      </c>
      <c r="AU573" s="244" t="s">
        <v>81</v>
      </c>
      <c r="AY573" s="18" t="s">
        <v>158</v>
      </c>
      <c r="BE573" s="245">
        <f>IF(N573="základní",J573,0)</f>
        <v>0</v>
      </c>
      <c r="BF573" s="245">
        <f>IF(N573="snížená",J573,0)</f>
        <v>0</v>
      </c>
      <c r="BG573" s="245">
        <f>IF(N573="zákl. přenesená",J573,0)</f>
        <v>0</v>
      </c>
      <c r="BH573" s="245">
        <f>IF(N573="sníž. přenesená",J573,0)</f>
        <v>0</v>
      </c>
      <c r="BI573" s="245">
        <f>IF(N573="nulová",J573,0)</f>
        <v>0</v>
      </c>
      <c r="BJ573" s="18" t="s">
        <v>165</v>
      </c>
      <c r="BK573" s="245">
        <f>ROUND(I573*H573,2)</f>
        <v>0</v>
      </c>
      <c r="BL573" s="18" t="s">
        <v>165</v>
      </c>
      <c r="BM573" s="244" t="s">
        <v>645</v>
      </c>
    </row>
    <row r="574" s="2" customFormat="1" ht="16.5" customHeight="1">
      <c r="A574" s="39"/>
      <c r="B574" s="40"/>
      <c r="C574" s="279" t="s">
        <v>646</v>
      </c>
      <c r="D574" s="279" t="s">
        <v>355</v>
      </c>
      <c r="E574" s="280" t="s">
        <v>647</v>
      </c>
      <c r="F574" s="281" t="s">
        <v>648</v>
      </c>
      <c r="G574" s="282" t="s">
        <v>329</v>
      </c>
      <c r="H574" s="283">
        <v>2</v>
      </c>
      <c r="I574" s="284"/>
      <c r="J574" s="285">
        <f>ROUND(I574*H574,2)</f>
        <v>0</v>
      </c>
      <c r="K574" s="281" t="s">
        <v>164</v>
      </c>
      <c r="L574" s="286"/>
      <c r="M574" s="287" t="s">
        <v>1</v>
      </c>
      <c r="N574" s="288" t="s">
        <v>40</v>
      </c>
      <c r="O574" s="93"/>
      <c r="P574" s="242">
        <f>O574*H574</f>
        <v>0</v>
      </c>
      <c r="Q574" s="242">
        <v>0.00064999999999999997</v>
      </c>
      <c r="R574" s="242">
        <f>Q574*H574</f>
        <v>0.0012999999999999999</v>
      </c>
      <c r="S574" s="242">
        <v>0</v>
      </c>
      <c r="T574" s="243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4" t="s">
        <v>183</v>
      </c>
      <c r="AT574" s="244" t="s">
        <v>355</v>
      </c>
      <c r="AU574" s="244" t="s">
        <v>81</v>
      </c>
      <c r="AY574" s="18" t="s">
        <v>158</v>
      </c>
      <c r="BE574" s="245">
        <f>IF(N574="základní",J574,0)</f>
        <v>0</v>
      </c>
      <c r="BF574" s="245">
        <f>IF(N574="snížená",J574,0)</f>
        <v>0</v>
      </c>
      <c r="BG574" s="245">
        <f>IF(N574="zákl. přenesená",J574,0)</f>
        <v>0</v>
      </c>
      <c r="BH574" s="245">
        <f>IF(N574="sníž. přenesená",J574,0)</f>
        <v>0</v>
      </c>
      <c r="BI574" s="245">
        <f>IF(N574="nulová",J574,0)</f>
        <v>0</v>
      </c>
      <c r="BJ574" s="18" t="s">
        <v>165</v>
      </c>
      <c r="BK574" s="245">
        <f>ROUND(I574*H574,2)</f>
        <v>0</v>
      </c>
      <c r="BL574" s="18" t="s">
        <v>165</v>
      </c>
      <c r="BM574" s="244" t="s">
        <v>649</v>
      </c>
    </row>
    <row r="575" s="2" customFormat="1" ht="21.75" customHeight="1">
      <c r="A575" s="39"/>
      <c r="B575" s="40"/>
      <c r="C575" s="233" t="s">
        <v>411</v>
      </c>
      <c r="D575" s="233" t="s">
        <v>160</v>
      </c>
      <c r="E575" s="234" t="s">
        <v>650</v>
      </c>
      <c r="F575" s="235" t="s">
        <v>651</v>
      </c>
      <c r="G575" s="236" t="s">
        <v>329</v>
      </c>
      <c r="H575" s="237">
        <v>8</v>
      </c>
      <c r="I575" s="238"/>
      <c r="J575" s="239">
        <f>ROUND(I575*H575,2)</f>
        <v>0</v>
      </c>
      <c r="K575" s="235" t="s">
        <v>164</v>
      </c>
      <c r="L575" s="45"/>
      <c r="M575" s="240" t="s">
        <v>1</v>
      </c>
      <c r="N575" s="241" t="s">
        <v>40</v>
      </c>
      <c r="O575" s="93"/>
      <c r="P575" s="242">
        <f>O575*H575</f>
        <v>0</v>
      </c>
      <c r="Q575" s="242">
        <v>1.0000000000000001E-05</v>
      </c>
      <c r="R575" s="242">
        <f>Q575*H575</f>
        <v>8.0000000000000007E-05</v>
      </c>
      <c r="S575" s="242">
        <v>0</v>
      </c>
      <c r="T575" s="243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4" t="s">
        <v>165</v>
      </c>
      <c r="AT575" s="244" t="s">
        <v>160</v>
      </c>
      <c r="AU575" s="244" t="s">
        <v>81</v>
      </c>
      <c r="AY575" s="18" t="s">
        <v>158</v>
      </c>
      <c r="BE575" s="245">
        <f>IF(N575="základní",J575,0)</f>
        <v>0</v>
      </c>
      <c r="BF575" s="245">
        <f>IF(N575="snížená",J575,0)</f>
        <v>0</v>
      </c>
      <c r="BG575" s="245">
        <f>IF(N575="zákl. přenesená",J575,0)</f>
        <v>0</v>
      </c>
      <c r="BH575" s="245">
        <f>IF(N575="sníž. přenesená",J575,0)</f>
        <v>0</v>
      </c>
      <c r="BI575" s="245">
        <f>IF(N575="nulová",J575,0)</f>
        <v>0</v>
      </c>
      <c r="BJ575" s="18" t="s">
        <v>165</v>
      </c>
      <c r="BK575" s="245">
        <f>ROUND(I575*H575,2)</f>
        <v>0</v>
      </c>
      <c r="BL575" s="18" t="s">
        <v>165</v>
      </c>
      <c r="BM575" s="244" t="s">
        <v>652</v>
      </c>
    </row>
    <row r="576" s="14" customFormat="1">
      <c r="A576" s="14"/>
      <c r="B576" s="257"/>
      <c r="C576" s="258"/>
      <c r="D576" s="248" t="s">
        <v>166</v>
      </c>
      <c r="E576" s="259" t="s">
        <v>1</v>
      </c>
      <c r="F576" s="260" t="s">
        <v>653</v>
      </c>
      <c r="G576" s="258"/>
      <c r="H576" s="261">
        <v>8</v>
      </c>
      <c r="I576" s="262"/>
      <c r="J576" s="258"/>
      <c r="K576" s="258"/>
      <c r="L576" s="263"/>
      <c r="M576" s="264"/>
      <c r="N576" s="265"/>
      <c r="O576" s="265"/>
      <c r="P576" s="265"/>
      <c r="Q576" s="265"/>
      <c r="R576" s="265"/>
      <c r="S576" s="265"/>
      <c r="T576" s="26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7" t="s">
        <v>166</v>
      </c>
      <c r="AU576" s="267" t="s">
        <v>81</v>
      </c>
      <c r="AV576" s="14" t="s">
        <v>81</v>
      </c>
      <c r="AW576" s="14" t="s">
        <v>30</v>
      </c>
      <c r="AX576" s="14" t="s">
        <v>73</v>
      </c>
      <c r="AY576" s="267" t="s">
        <v>158</v>
      </c>
    </row>
    <row r="577" s="15" customFormat="1">
      <c r="A577" s="15"/>
      <c r="B577" s="268"/>
      <c r="C577" s="269"/>
      <c r="D577" s="248" t="s">
        <v>166</v>
      </c>
      <c r="E577" s="270" t="s">
        <v>1</v>
      </c>
      <c r="F577" s="271" t="s">
        <v>169</v>
      </c>
      <c r="G577" s="269"/>
      <c r="H577" s="272">
        <v>8</v>
      </c>
      <c r="I577" s="273"/>
      <c r="J577" s="269"/>
      <c r="K577" s="269"/>
      <c r="L577" s="274"/>
      <c r="M577" s="275"/>
      <c r="N577" s="276"/>
      <c r="O577" s="276"/>
      <c r="P577" s="276"/>
      <c r="Q577" s="276"/>
      <c r="R577" s="276"/>
      <c r="S577" s="276"/>
      <c r="T577" s="27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8" t="s">
        <v>166</v>
      </c>
      <c r="AU577" s="278" t="s">
        <v>81</v>
      </c>
      <c r="AV577" s="15" t="s">
        <v>165</v>
      </c>
      <c r="AW577" s="15" t="s">
        <v>30</v>
      </c>
      <c r="AX577" s="15" t="s">
        <v>79</v>
      </c>
      <c r="AY577" s="278" t="s">
        <v>158</v>
      </c>
    </row>
    <row r="578" s="2" customFormat="1" ht="16.5" customHeight="1">
      <c r="A578" s="39"/>
      <c r="B578" s="40"/>
      <c r="C578" s="279" t="s">
        <v>654</v>
      </c>
      <c r="D578" s="279" t="s">
        <v>355</v>
      </c>
      <c r="E578" s="280" t="s">
        <v>655</v>
      </c>
      <c r="F578" s="281" t="s">
        <v>656</v>
      </c>
      <c r="G578" s="282" t="s">
        <v>329</v>
      </c>
      <c r="H578" s="283">
        <v>1</v>
      </c>
      <c r="I578" s="284"/>
      <c r="J578" s="285">
        <f>ROUND(I578*H578,2)</f>
        <v>0</v>
      </c>
      <c r="K578" s="281" t="s">
        <v>164</v>
      </c>
      <c r="L578" s="286"/>
      <c r="M578" s="287" t="s">
        <v>1</v>
      </c>
      <c r="N578" s="288" t="s">
        <v>40</v>
      </c>
      <c r="O578" s="93"/>
      <c r="P578" s="242">
        <f>O578*H578</f>
        <v>0</v>
      </c>
      <c r="Q578" s="242">
        <v>0.0015399999999999999</v>
      </c>
      <c r="R578" s="242">
        <f>Q578*H578</f>
        <v>0.0015399999999999999</v>
      </c>
      <c r="S578" s="242">
        <v>0</v>
      </c>
      <c r="T578" s="243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4" t="s">
        <v>183</v>
      </c>
      <c r="AT578" s="244" t="s">
        <v>355</v>
      </c>
      <c r="AU578" s="244" t="s">
        <v>81</v>
      </c>
      <c r="AY578" s="18" t="s">
        <v>158</v>
      </c>
      <c r="BE578" s="245">
        <f>IF(N578="základní",J578,0)</f>
        <v>0</v>
      </c>
      <c r="BF578" s="245">
        <f>IF(N578="snížená",J578,0)</f>
        <v>0</v>
      </c>
      <c r="BG578" s="245">
        <f>IF(N578="zákl. přenesená",J578,0)</f>
        <v>0</v>
      </c>
      <c r="BH578" s="245">
        <f>IF(N578="sníž. přenesená",J578,0)</f>
        <v>0</v>
      </c>
      <c r="BI578" s="245">
        <f>IF(N578="nulová",J578,0)</f>
        <v>0</v>
      </c>
      <c r="BJ578" s="18" t="s">
        <v>165</v>
      </c>
      <c r="BK578" s="245">
        <f>ROUND(I578*H578,2)</f>
        <v>0</v>
      </c>
      <c r="BL578" s="18" t="s">
        <v>165</v>
      </c>
      <c r="BM578" s="244" t="s">
        <v>657</v>
      </c>
    </row>
    <row r="579" s="2" customFormat="1" ht="21.75" customHeight="1">
      <c r="A579" s="39"/>
      <c r="B579" s="40"/>
      <c r="C579" s="279" t="s">
        <v>414</v>
      </c>
      <c r="D579" s="279" t="s">
        <v>355</v>
      </c>
      <c r="E579" s="280" t="s">
        <v>658</v>
      </c>
      <c r="F579" s="281" t="s">
        <v>659</v>
      </c>
      <c r="G579" s="282" t="s">
        <v>329</v>
      </c>
      <c r="H579" s="283">
        <v>3</v>
      </c>
      <c r="I579" s="284"/>
      <c r="J579" s="285">
        <f>ROUND(I579*H579,2)</f>
        <v>0</v>
      </c>
      <c r="K579" s="281" t="s">
        <v>164</v>
      </c>
      <c r="L579" s="286"/>
      <c r="M579" s="287" t="s">
        <v>1</v>
      </c>
      <c r="N579" s="288" t="s">
        <v>40</v>
      </c>
      <c r="O579" s="93"/>
      <c r="P579" s="242">
        <f>O579*H579</f>
        <v>0</v>
      </c>
      <c r="Q579" s="242">
        <v>0.0012800000000000001</v>
      </c>
      <c r="R579" s="242">
        <f>Q579*H579</f>
        <v>0.0038400000000000005</v>
      </c>
      <c r="S579" s="242">
        <v>0</v>
      </c>
      <c r="T579" s="243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4" t="s">
        <v>183</v>
      </c>
      <c r="AT579" s="244" t="s">
        <v>355</v>
      </c>
      <c r="AU579" s="244" t="s">
        <v>81</v>
      </c>
      <c r="AY579" s="18" t="s">
        <v>158</v>
      </c>
      <c r="BE579" s="245">
        <f>IF(N579="základní",J579,0)</f>
        <v>0</v>
      </c>
      <c r="BF579" s="245">
        <f>IF(N579="snížená",J579,0)</f>
        <v>0</v>
      </c>
      <c r="BG579" s="245">
        <f>IF(N579="zákl. přenesená",J579,0)</f>
        <v>0</v>
      </c>
      <c r="BH579" s="245">
        <f>IF(N579="sníž. přenesená",J579,0)</f>
        <v>0</v>
      </c>
      <c r="BI579" s="245">
        <f>IF(N579="nulová",J579,0)</f>
        <v>0</v>
      </c>
      <c r="BJ579" s="18" t="s">
        <v>165</v>
      </c>
      <c r="BK579" s="245">
        <f>ROUND(I579*H579,2)</f>
        <v>0</v>
      </c>
      <c r="BL579" s="18" t="s">
        <v>165</v>
      </c>
      <c r="BM579" s="244" t="s">
        <v>660</v>
      </c>
    </row>
    <row r="580" s="2" customFormat="1" ht="21.75" customHeight="1">
      <c r="A580" s="39"/>
      <c r="B580" s="40"/>
      <c r="C580" s="279" t="s">
        <v>661</v>
      </c>
      <c r="D580" s="279" t="s">
        <v>355</v>
      </c>
      <c r="E580" s="280" t="s">
        <v>662</v>
      </c>
      <c r="F580" s="281" t="s">
        <v>663</v>
      </c>
      <c r="G580" s="282" t="s">
        <v>329</v>
      </c>
      <c r="H580" s="283">
        <v>2</v>
      </c>
      <c r="I580" s="284"/>
      <c r="J580" s="285">
        <f>ROUND(I580*H580,2)</f>
        <v>0</v>
      </c>
      <c r="K580" s="281" t="s">
        <v>164</v>
      </c>
      <c r="L580" s="286"/>
      <c r="M580" s="287" t="s">
        <v>1</v>
      </c>
      <c r="N580" s="288" t="s">
        <v>40</v>
      </c>
      <c r="O580" s="93"/>
      <c r="P580" s="242">
        <f>O580*H580</f>
        <v>0</v>
      </c>
      <c r="Q580" s="242">
        <v>0.0014300000000000001</v>
      </c>
      <c r="R580" s="242">
        <f>Q580*H580</f>
        <v>0.0028600000000000001</v>
      </c>
      <c r="S580" s="242">
        <v>0</v>
      </c>
      <c r="T580" s="243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4" t="s">
        <v>183</v>
      </c>
      <c r="AT580" s="244" t="s">
        <v>355</v>
      </c>
      <c r="AU580" s="244" t="s">
        <v>81</v>
      </c>
      <c r="AY580" s="18" t="s">
        <v>158</v>
      </c>
      <c r="BE580" s="245">
        <f>IF(N580="základní",J580,0)</f>
        <v>0</v>
      </c>
      <c r="BF580" s="245">
        <f>IF(N580="snížená",J580,0)</f>
        <v>0</v>
      </c>
      <c r="BG580" s="245">
        <f>IF(N580="zákl. přenesená",J580,0)</f>
        <v>0</v>
      </c>
      <c r="BH580" s="245">
        <f>IF(N580="sníž. přenesená",J580,0)</f>
        <v>0</v>
      </c>
      <c r="BI580" s="245">
        <f>IF(N580="nulová",J580,0)</f>
        <v>0</v>
      </c>
      <c r="BJ580" s="18" t="s">
        <v>165</v>
      </c>
      <c r="BK580" s="245">
        <f>ROUND(I580*H580,2)</f>
        <v>0</v>
      </c>
      <c r="BL580" s="18" t="s">
        <v>165</v>
      </c>
      <c r="BM580" s="244" t="s">
        <v>664</v>
      </c>
    </row>
    <row r="581" s="2" customFormat="1" ht="21.75" customHeight="1">
      <c r="A581" s="39"/>
      <c r="B581" s="40"/>
      <c r="C581" s="279" t="s">
        <v>418</v>
      </c>
      <c r="D581" s="279" t="s">
        <v>355</v>
      </c>
      <c r="E581" s="280" t="s">
        <v>665</v>
      </c>
      <c r="F581" s="281" t="s">
        <v>666</v>
      </c>
      <c r="G581" s="282" t="s">
        <v>329</v>
      </c>
      <c r="H581" s="283">
        <v>1</v>
      </c>
      <c r="I581" s="284"/>
      <c r="J581" s="285">
        <f>ROUND(I581*H581,2)</f>
        <v>0</v>
      </c>
      <c r="K581" s="281" t="s">
        <v>164</v>
      </c>
      <c r="L581" s="286"/>
      <c r="M581" s="287" t="s">
        <v>1</v>
      </c>
      <c r="N581" s="288" t="s">
        <v>40</v>
      </c>
      <c r="O581" s="93"/>
      <c r="P581" s="242">
        <f>O581*H581</f>
        <v>0</v>
      </c>
      <c r="Q581" s="242">
        <v>0.0011999999999999999</v>
      </c>
      <c r="R581" s="242">
        <f>Q581*H581</f>
        <v>0.0011999999999999999</v>
      </c>
      <c r="S581" s="242">
        <v>0</v>
      </c>
      <c r="T581" s="243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4" t="s">
        <v>183</v>
      </c>
      <c r="AT581" s="244" t="s">
        <v>355</v>
      </c>
      <c r="AU581" s="244" t="s">
        <v>81</v>
      </c>
      <c r="AY581" s="18" t="s">
        <v>158</v>
      </c>
      <c r="BE581" s="245">
        <f>IF(N581="základní",J581,0)</f>
        <v>0</v>
      </c>
      <c r="BF581" s="245">
        <f>IF(N581="snížená",J581,0)</f>
        <v>0</v>
      </c>
      <c r="BG581" s="245">
        <f>IF(N581="zákl. přenesená",J581,0)</f>
        <v>0</v>
      </c>
      <c r="BH581" s="245">
        <f>IF(N581="sníž. přenesená",J581,0)</f>
        <v>0</v>
      </c>
      <c r="BI581" s="245">
        <f>IF(N581="nulová",J581,0)</f>
        <v>0</v>
      </c>
      <c r="BJ581" s="18" t="s">
        <v>165</v>
      </c>
      <c r="BK581" s="245">
        <f>ROUND(I581*H581,2)</f>
        <v>0</v>
      </c>
      <c r="BL581" s="18" t="s">
        <v>165</v>
      </c>
      <c r="BM581" s="244" t="s">
        <v>667</v>
      </c>
    </row>
    <row r="582" s="2" customFormat="1" ht="16.5" customHeight="1">
      <c r="A582" s="39"/>
      <c r="B582" s="40"/>
      <c r="C582" s="279" t="s">
        <v>668</v>
      </c>
      <c r="D582" s="279" t="s">
        <v>355</v>
      </c>
      <c r="E582" s="280" t="s">
        <v>669</v>
      </c>
      <c r="F582" s="281" t="s">
        <v>670</v>
      </c>
      <c r="G582" s="282" t="s">
        <v>329</v>
      </c>
      <c r="H582" s="283">
        <v>1</v>
      </c>
      <c r="I582" s="284"/>
      <c r="J582" s="285">
        <f>ROUND(I582*H582,2)</f>
        <v>0</v>
      </c>
      <c r="K582" s="281" t="s">
        <v>164</v>
      </c>
      <c r="L582" s="286"/>
      <c r="M582" s="287" t="s">
        <v>1</v>
      </c>
      <c r="N582" s="288" t="s">
        <v>40</v>
      </c>
      <c r="O582" s="93"/>
      <c r="P582" s="242">
        <f>O582*H582</f>
        <v>0</v>
      </c>
      <c r="Q582" s="242">
        <v>0.0017600000000000001</v>
      </c>
      <c r="R582" s="242">
        <f>Q582*H582</f>
        <v>0.0017600000000000001</v>
      </c>
      <c r="S582" s="242">
        <v>0</v>
      </c>
      <c r="T582" s="243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4" t="s">
        <v>183</v>
      </c>
      <c r="AT582" s="244" t="s">
        <v>355</v>
      </c>
      <c r="AU582" s="244" t="s">
        <v>81</v>
      </c>
      <c r="AY582" s="18" t="s">
        <v>158</v>
      </c>
      <c r="BE582" s="245">
        <f>IF(N582="základní",J582,0)</f>
        <v>0</v>
      </c>
      <c r="BF582" s="245">
        <f>IF(N582="snížená",J582,0)</f>
        <v>0</v>
      </c>
      <c r="BG582" s="245">
        <f>IF(N582="zákl. přenesená",J582,0)</f>
        <v>0</v>
      </c>
      <c r="BH582" s="245">
        <f>IF(N582="sníž. přenesená",J582,0)</f>
        <v>0</v>
      </c>
      <c r="BI582" s="245">
        <f>IF(N582="nulová",J582,0)</f>
        <v>0</v>
      </c>
      <c r="BJ582" s="18" t="s">
        <v>165</v>
      </c>
      <c r="BK582" s="245">
        <f>ROUND(I582*H582,2)</f>
        <v>0</v>
      </c>
      <c r="BL582" s="18" t="s">
        <v>165</v>
      </c>
      <c r="BM582" s="244" t="s">
        <v>671</v>
      </c>
    </row>
    <row r="583" s="2" customFormat="1" ht="21.75" customHeight="1">
      <c r="A583" s="39"/>
      <c r="B583" s="40"/>
      <c r="C583" s="233" t="s">
        <v>422</v>
      </c>
      <c r="D583" s="233" t="s">
        <v>160</v>
      </c>
      <c r="E583" s="234" t="s">
        <v>672</v>
      </c>
      <c r="F583" s="235" t="s">
        <v>673</v>
      </c>
      <c r="G583" s="236" t="s">
        <v>674</v>
      </c>
      <c r="H583" s="237">
        <v>4</v>
      </c>
      <c r="I583" s="238"/>
      <c r="J583" s="239">
        <f>ROUND(I583*H583,2)</f>
        <v>0</v>
      </c>
      <c r="K583" s="235" t="s">
        <v>164</v>
      </c>
      <c r="L583" s="45"/>
      <c r="M583" s="240" t="s">
        <v>1</v>
      </c>
      <c r="N583" s="241" t="s">
        <v>40</v>
      </c>
      <c r="O583" s="93"/>
      <c r="P583" s="242">
        <f>O583*H583</f>
        <v>0</v>
      </c>
      <c r="Q583" s="242">
        <v>0.00010000000000000001</v>
      </c>
      <c r="R583" s="242">
        <f>Q583*H583</f>
        <v>0.00040000000000000002</v>
      </c>
      <c r="S583" s="242">
        <v>0</v>
      </c>
      <c r="T583" s="243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4" t="s">
        <v>165</v>
      </c>
      <c r="AT583" s="244" t="s">
        <v>160</v>
      </c>
      <c r="AU583" s="244" t="s">
        <v>81</v>
      </c>
      <c r="AY583" s="18" t="s">
        <v>158</v>
      </c>
      <c r="BE583" s="245">
        <f>IF(N583="základní",J583,0)</f>
        <v>0</v>
      </c>
      <c r="BF583" s="245">
        <f>IF(N583="snížená",J583,0)</f>
        <v>0</v>
      </c>
      <c r="BG583" s="245">
        <f>IF(N583="zákl. přenesená",J583,0)</f>
        <v>0</v>
      </c>
      <c r="BH583" s="245">
        <f>IF(N583="sníž. přenesená",J583,0)</f>
        <v>0</v>
      </c>
      <c r="BI583" s="245">
        <f>IF(N583="nulová",J583,0)</f>
        <v>0</v>
      </c>
      <c r="BJ583" s="18" t="s">
        <v>165</v>
      </c>
      <c r="BK583" s="245">
        <f>ROUND(I583*H583,2)</f>
        <v>0</v>
      </c>
      <c r="BL583" s="18" t="s">
        <v>165</v>
      </c>
      <c r="BM583" s="244" t="s">
        <v>675</v>
      </c>
    </row>
    <row r="584" s="2" customFormat="1" ht="21.75" customHeight="1">
      <c r="A584" s="39"/>
      <c r="B584" s="40"/>
      <c r="C584" s="233" t="s">
        <v>676</v>
      </c>
      <c r="D584" s="233" t="s">
        <v>160</v>
      </c>
      <c r="E584" s="234" t="s">
        <v>677</v>
      </c>
      <c r="F584" s="235" t="s">
        <v>678</v>
      </c>
      <c r="G584" s="236" t="s">
        <v>176</v>
      </c>
      <c r="H584" s="237">
        <v>1.998</v>
      </c>
      <c r="I584" s="238"/>
      <c r="J584" s="239">
        <f>ROUND(I584*H584,2)</f>
        <v>0</v>
      </c>
      <c r="K584" s="235" t="s">
        <v>164</v>
      </c>
      <c r="L584" s="45"/>
      <c r="M584" s="240" t="s">
        <v>1</v>
      </c>
      <c r="N584" s="241" t="s">
        <v>40</v>
      </c>
      <c r="O584" s="93"/>
      <c r="P584" s="242">
        <f>O584*H584</f>
        <v>0</v>
      </c>
      <c r="Q584" s="242">
        <v>1.4591400000000001</v>
      </c>
      <c r="R584" s="242">
        <f>Q584*H584</f>
        <v>2.9153617200000004</v>
      </c>
      <c r="S584" s="242">
        <v>0</v>
      </c>
      <c r="T584" s="243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4" t="s">
        <v>165</v>
      </c>
      <c r="AT584" s="244" t="s">
        <v>160</v>
      </c>
      <c r="AU584" s="244" t="s">
        <v>81</v>
      </c>
      <c r="AY584" s="18" t="s">
        <v>158</v>
      </c>
      <c r="BE584" s="245">
        <f>IF(N584="základní",J584,0)</f>
        <v>0</v>
      </c>
      <c r="BF584" s="245">
        <f>IF(N584="snížená",J584,0)</f>
        <v>0</v>
      </c>
      <c r="BG584" s="245">
        <f>IF(N584="zákl. přenesená",J584,0)</f>
        <v>0</v>
      </c>
      <c r="BH584" s="245">
        <f>IF(N584="sníž. přenesená",J584,0)</f>
        <v>0</v>
      </c>
      <c r="BI584" s="245">
        <f>IF(N584="nulová",J584,0)</f>
        <v>0</v>
      </c>
      <c r="BJ584" s="18" t="s">
        <v>165</v>
      </c>
      <c r="BK584" s="245">
        <f>ROUND(I584*H584,2)</f>
        <v>0</v>
      </c>
      <c r="BL584" s="18" t="s">
        <v>165</v>
      </c>
      <c r="BM584" s="244" t="s">
        <v>679</v>
      </c>
    </row>
    <row r="585" s="14" customFormat="1">
      <c r="A585" s="14"/>
      <c r="B585" s="257"/>
      <c r="C585" s="258"/>
      <c r="D585" s="248" t="s">
        <v>166</v>
      </c>
      <c r="E585" s="259" t="s">
        <v>1</v>
      </c>
      <c r="F585" s="260" t="s">
        <v>680</v>
      </c>
      <c r="G585" s="258"/>
      <c r="H585" s="261">
        <v>1.998</v>
      </c>
      <c r="I585" s="262"/>
      <c r="J585" s="258"/>
      <c r="K585" s="258"/>
      <c r="L585" s="263"/>
      <c r="M585" s="264"/>
      <c r="N585" s="265"/>
      <c r="O585" s="265"/>
      <c r="P585" s="265"/>
      <c r="Q585" s="265"/>
      <c r="R585" s="265"/>
      <c r="S585" s="265"/>
      <c r="T585" s="26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7" t="s">
        <v>166</v>
      </c>
      <c r="AU585" s="267" t="s">
        <v>81</v>
      </c>
      <c r="AV585" s="14" t="s">
        <v>81</v>
      </c>
      <c r="AW585" s="14" t="s">
        <v>30</v>
      </c>
      <c r="AX585" s="14" t="s">
        <v>73</v>
      </c>
      <c r="AY585" s="267" t="s">
        <v>158</v>
      </c>
    </row>
    <row r="586" s="15" customFormat="1">
      <c r="A586" s="15"/>
      <c r="B586" s="268"/>
      <c r="C586" s="269"/>
      <c r="D586" s="248" t="s">
        <v>166</v>
      </c>
      <c r="E586" s="270" t="s">
        <v>1</v>
      </c>
      <c r="F586" s="271" t="s">
        <v>169</v>
      </c>
      <c r="G586" s="269"/>
      <c r="H586" s="272">
        <v>1.998</v>
      </c>
      <c r="I586" s="273"/>
      <c r="J586" s="269"/>
      <c r="K586" s="269"/>
      <c r="L586" s="274"/>
      <c r="M586" s="275"/>
      <c r="N586" s="276"/>
      <c r="O586" s="276"/>
      <c r="P586" s="276"/>
      <c r="Q586" s="276"/>
      <c r="R586" s="276"/>
      <c r="S586" s="276"/>
      <c r="T586" s="27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8" t="s">
        <v>166</v>
      </c>
      <c r="AU586" s="278" t="s">
        <v>81</v>
      </c>
      <c r="AV586" s="15" t="s">
        <v>165</v>
      </c>
      <c r="AW586" s="15" t="s">
        <v>30</v>
      </c>
      <c r="AX586" s="15" t="s">
        <v>79</v>
      </c>
      <c r="AY586" s="278" t="s">
        <v>158</v>
      </c>
    </row>
    <row r="587" s="2" customFormat="1" ht="21.75" customHeight="1">
      <c r="A587" s="39"/>
      <c r="B587" s="40"/>
      <c r="C587" s="233" t="s">
        <v>428</v>
      </c>
      <c r="D587" s="233" t="s">
        <v>160</v>
      </c>
      <c r="E587" s="234" t="s">
        <v>681</v>
      </c>
      <c r="F587" s="235" t="s">
        <v>682</v>
      </c>
      <c r="G587" s="236" t="s">
        <v>329</v>
      </c>
      <c r="H587" s="237">
        <v>1</v>
      </c>
      <c r="I587" s="238"/>
      <c r="J587" s="239">
        <f>ROUND(I587*H587,2)</f>
        <v>0</v>
      </c>
      <c r="K587" s="235" t="s">
        <v>164</v>
      </c>
      <c r="L587" s="45"/>
      <c r="M587" s="240" t="s">
        <v>1</v>
      </c>
      <c r="N587" s="241" t="s">
        <v>40</v>
      </c>
      <c r="O587" s="93"/>
      <c r="P587" s="242">
        <f>O587*H587</f>
        <v>0</v>
      </c>
      <c r="Q587" s="242">
        <v>1.92726</v>
      </c>
      <c r="R587" s="242">
        <f>Q587*H587</f>
        <v>1.92726</v>
      </c>
      <c r="S587" s="242">
        <v>0</v>
      </c>
      <c r="T587" s="243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4" t="s">
        <v>165</v>
      </c>
      <c r="AT587" s="244" t="s">
        <v>160</v>
      </c>
      <c r="AU587" s="244" t="s">
        <v>81</v>
      </c>
      <c r="AY587" s="18" t="s">
        <v>158</v>
      </c>
      <c r="BE587" s="245">
        <f>IF(N587="základní",J587,0)</f>
        <v>0</v>
      </c>
      <c r="BF587" s="245">
        <f>IF(N587="snížená",J587,0)</f>
        <v>0</v>
      </c>
      <c r="BG587" s="245">
        <f>IF(N587="zákl. přenesená",J587,0)</f>
        <v>0</v>
      </c>
      <c r="BH587" s="245">
        <f>IF(N587="sníž. přenesená",J587,0)</f>
        <v>0</v>
      </c>
      <c r="BI587" s="245">
        <f>IF(N587="nulová",J587,0)</f>
        <v>0</v>
      </c>
      <c r="BJ587" s="18" t="s">
        <v>165</v>
      </c>
      <c r="BK587" s="245">
        <f>ROUND(I587*H587,2)</f>
        <v>0</v>
      </c>
      <c r="BL587" s="18" t="s">
        <v>165</v>
      </c>
      <c r="BM587" s="244" t="s">
        <v>683</v>
      </c>
    </row>
    <row r="588" s="2" customFormat="1" ht="16.5" customHeight="1">
      <c r="A588" s="39"/>
      <c r="B588" s="40"/>
      <c r="C588" s="279" t="s">
        <v>684</v>
      </c>
      <c r="D588" s="279" t="s">
        <v>355</v>
      </c>
      <c r="E588" s="280" t="s">
        <v>685</v>
      </c>
      <c r="F588" s="281" t="s">
        <v>686</v>
      </c>
      <c r="G588" s="282" t="s">
        <v>329</v>
      </c>
      <c r="H588" s="283">
        <v>1</v>
      </c>
      <c r="I588" s="284"/>
      <c r="J588" s="285">
        <f>ROUND(I588*H588,2)</f>
        <v>0</v>
      </c>
      <c r="K588" s="281" t="s">
        <v>164</v>
      </c>
      <c r="L588" s="286"/>
      <c r="M588" s="287" t="s">
        <v>1</v>
      </c>
      <c r="N588" s="288" t="s">
        <v>40</v>
      </c>
      <c r="O588" s="93"/>
      <c r="P588" s="242">
        <f>O588*H588</f>
        <v>0</v>
      </c>
      <c r="Q588" s="242">
        <v>1.6000000000000001</v>
      </c>
      <c r="R588" s="242">
        <f>Q588*H588</f>
        <v>1.6000000000000001</v>
      </c>
      <c r="S588" s="242">
        <v>0</v>
      </c>
      <c r="T588" s="243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4" t="s">
        <v>183</v>
      </c>
      <c r="AT588" s="244" t="s">
        <v>355</v>
      </c>
      <c r="AU588" s="244" t="s">
        <v>81</v>
      </c>
      <c r="AY588" s="18" t="s">
        <v>158</v>
      </c>
      <c r="BE588" s="245">
        <f>IF(N588="základní",J588,0)</f>
        <v>0</v>
      </c>
      <c r="BF588" s="245">
        <f>IF(N588="snížená",J588,0)</f>
        <v>0</v>
      </c>
      <c r="BG588" s="245">
        <f>IF(N588="zákl. přenesená",J588,0)</f>
        <v>0</v>
      </c>
      <c r="BH588" s="245">
        <f>IF(N588="sníž. přenesená",J588,0)</f>
        <v>0</v>
      </c>
      <c r="BI588" s="245">
        <f>IF(N588="nulová",J588,0)</f>
        <v>0</v>
      </c>
      <c r="BJ588" s="18" t="s">
        <v>165</v>
      </c>
      <c r="BK588" s="245">
        <f>ROUND(I588*H588,2)</f>
        <v>0</v>
      </c>
      <c r="BL588" s="18" t="s">
        <v>165</v>
      </c>
      <c r="BM588" s="244" t="s">
        <v>687</v>
      </c>
    </row>
    <row r="589" s="2" customFormat="1" ht="16.5" customHeight="1">
      <c r="A589" s="39"/>
      <c r="B589" s="40"/>
      <c r="C589" s="279" t="s">
        <v>432</v>
      </c>
      <c r="D589" s="279" t="s">
        <v>355</v>
      </c>
      <c r="E589" s="280" t="s">
        <v>688</v>
      </c>
      <c r="F589" s="281" t="s">
        <v>689</v>
      </c>
      <c r="G589" s="282" t="s">
        <v>329</v>
      </c>
      <c r="H589" s="283">
        <v>1</v>
      </c>
      <c r="I589" s="284"/>
      <c r="J589" s="285">
        <f>ROUND(I589*H589,2)</f>
        <v>0</v>
      </c>
      <c r="K589" s="281" t="s">
        <v>164</v>
      </c>
      <c r="L589" s="286"/>
      <c r="M589" s="287" t="s">
        <v>1</v>
      </c>
      <c r="N589" s="288" t="s">
        <v>40</v>
      </c>
      <c r="O589" s="93"/>
      <c r="P589" s="242">
        <f>O589*H589</f>
        <v>0</v>
      </c>
      <c r="Q589" s="242">
        <v>0.50600000000000001</v>
      </c>
      <c r="R589" s="242">
        <f>Q589*H589</f>
        <v>0.50600000000000001</v>
      </c>
      <c r="S589" s="242">
        <v>0</v>
      </c>
      <c r="T589" s="243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4" t="s">
        <v>183</v>
      </c>
      <c r="AT589" s="244" t="s">
        <v>355</v>
      </c>
      <c r="AU589" s="244" t="s">
        <v>81</v>
      </c>
      <c r="AY589" s="18" t="s">
        <v>158</v>
      </c>
      <c r="BE589" s="245">
        <f>IF(N589="základní",J589,0)</f>
        <v>0</v>
      </c>
      <c r="BF589" s="245">
        <f>IF(N589="snížená",J589,0)</f>
        <v>0</v>
      </c>
      <c r="BG589" s="245">
        <f>IF(N589="zákl. přenesená",J589,0)</f>
        <v>0</v>
      </c>
      <c r="BH589" s="245">
        <f>IF(N589="sníž. přenesená",J589,0)</f>
        <v>0</v>
      </c>
      <c r="BI589" s="245">
        <f>IF(N589="nulová",J589,0)</f>
        <v>0</v>
      </c>
      <c r="BJ589" s="18" t="s">
        <v>165</v>
      </c>
      <c r="BK589" s="245">
        <f>ROUND(I589*H589,2)</f>
        <v>0</v>
      </c>
      <c r="BL589" s="18" t="s">
        <v>165</v>
      </c>
      <c r="BM589" s="244" t="s">
        <v>690</v>
      </c>
    </row>
    <row r="590" s="2" customFormat="1" ht="21.75" customHeight="1">
      <c r="A590" s="39"/>
      <c r="B590" s="40"/>
      <c r="C590" s="279" t="s">
        <v>691</v>
      </c>
      <c r="D590" s="279" t="s">
        <v>355</v>
      </c>
      <c r="E590" s="280" t="s">
        <v>692</v>
      </c>
      <c r="F590" s="281" t="s">
        <v>693</v>
      </c>
      <c r="G590" s="282" t="s">
        <v>329</v>
      </c>
      <c r="H590" s="283">
        <v>1</v>
      </c>
      <c r="I590" s="284"/>
      <c r="J590" s="285">
        <f>ROUND(I590*H590,2)</f>
        <v>0</v>
      </c>
      <c r="K590" s="281" t="s">
        <v>164</v>
      </c>
      <c r="L590" s="286"/>
      <c r="M590" s="287" t="s">
        <v>1</v>
      </c>
      <c r="N590" s="288" t="s">
        <v>40</v>
      </c>
      <c r="O590" s="93"/>
      <c r="P590" s="242">
        <f>O590*H590</f>
        <v>0</v>
      </c>
      <c r="Q590" s="242">
        <v>0.58499999999999996</v>
      </c>
      <c r="R590" s="242">
        <f>Q590*H590</f>
        <v>0.58499999999999996</v>
      </c>
      <c r="S590" s="242">
        <v>0</v>
      </c>
      <c r="T590" s="243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4" t="s">
        <v>183</v>
      </c>
      <c r="AT590" s="244" t="s">
        <v>355</v>
      </c>
      <c r="AU590" s="244" t="s">
        <v>81</v>
      </c>
      <c r="AY590" s="18" t="s">
        <v>158</v>
      </c>
      <c r="BE590" s="245">
        <f>IF(N590="základní",J590,0)</f>
        <v>0</v>
      </c>
      <c r="BF590" s="245">
        <f>IF(N590="snížená",J590,0)</f>
        <v>0</v>
      </c>
      <c r="BG590" s="245">
        <f>IF(N590="zákl. přenesená",J590,0)</f>
        <v>0</v>
      </c>
      <c r="BH590" s="245">
        <f>IF(N590="sníž. přenesená",J590,0)</f>
        <v>0</v>
      </c>
      <c r="BI590" s="245">
        <f>IF(N590="nulová",J590,0)</f>
        <v>0</v>
      </c>
      <c r="BJ590" s="18" t="s">
        <v>165</v>
      </c>
      <c r="BK590" s="245">
        <f>ROUND(I590*H590,2)</f>
        <v>0</v>
      </c>
      <c r="BL590" s="18" t="s">
        <v>165</v>
      </c>
      <c r="BM590" s="244" t="s">
        <v>694</v>
      </c>
    </row>
    <row r="591" s="2" customFormat="1" ht="21.75" customHeight="1">
      <c r="A591" s="39"/>
      <c r="B591" s="40"/>
      <c r="C591" s="233" t="s">
        <v>437</v>
      </c>
      <c r="D591" s="233" t="s">
        <v>160</v>
      </c>
      <c r="E591" s="234" t="s">
        <v>695</v>
      </c>
      <c r="F591" s="235" t="s">
        <v>696</v>
      </c>
      <c r="G591" s="236" t="s">
        <v>329</v>
      </c>
      <c r="H591" s="237">
        <v>2</v>
      </c>
      <c r="I591" s="238"/>
      <c r="J591" s="239">
        <f>ROUND(I591*H591,2)</f>
        <v>0</v>
      </c>
      <c r="K591" s="235" t="s">
        <v>164</v>
      </c>
      <c r="L591" s="45"/>
      <c r="M591" s="240" t="s">
        <v>1</v>
      </c>
      <c r="N591" s="241" t="s">
        <v>40</v>
      </c>
      <c r="O591" s="93"/>
      <c r="P591" s="242">
        <f>O591*H591</f>
        <v>0</v>
      </c>
      <c r="Q591" s="242">
        <v>0.040050000000000002</v>
      </c>
      <c r="R591" s="242">
        <f>Q591*H591</f>
        <v>0.080100000000000005</v>
      </c>
      <c r="S591" s="242">
        <v>0</v>
      </c>
      <c r="T591" s="243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4" t="s">
        <v>165</v>
      </c>
      <c r="AT591" s="244" t="s">
        <v>160</v>
      </c>
      <c r="AU591" s="244" t="s">
        <v>81</v>
      </c>
      <c r="AY591" s="18" t="s">
        <v>158</v>
      </c>
      <c r="BE591" s="245">
        <f>IF(N591="základní",J591,0)</f>
        <v>0</v>
      </c>
      <c r="BF591" s="245">
        <f>IF(N591="snížená",J591,0)</f>
        <v>0</v>
      </c>
      <c r="BG591" s="245">
        <f>IF(N591="zákl. přenesená",J591,0)</f>
        <v>0</v>
      </c>
      <c r="BH591" s="245">
        <f>IF(N591="sníž. přenesená",J591,0)</f>
        <v>0</v>
      </c>
      <c r="BI591" s="245">
        <f>IF(N591="nulová",J591,0)</f>
        <v>0</v>
      </c>
      <c r="BJ591" s="18" t="s">
        <v>165</v>
      </c>
      <c r="BK591" s="245">
        <f>ROUND(I591*H591,2)</f>
        <v>0</v>
      </c>
      <c r="BL591" s="18" t="s">
        <v>165</v>
      </c>
      <c r="BM591" s="244" t="s">
        <v>697</v>
      </c>
    </row>
    <row r="592" s="2" customFormat="1" ht="21.75" customHeight="1">
      <c r="A592" s="39"/>
      <c r="B592" s="40"/>
      <c r="C592" s="233" t="s">
        <v>698</v>
      </c>
      <c r="D592" s="233" t="s">
        <v>160</v>
      </c>
      <c r="E592" s="234" t="s">
        <v>699</v>
      </c>
      <c r="F592" s="235" t="s">
        <v>700</v>
      </c>
      <c r="G592" s="236" t="s">
        <v>329</v>
      </c>
      <c r="H592" s="237">
        <v>2</v>
      </c>
      <c r="I592" s="238"/>
      <c r="J592" s="239">
        <f>ROUND(I592*H592,2)</f>
        <v>0</v>
      </c>
      <c r="K592" s="235" t="s">
        <v>164</v>
      </c>
      <c r="L592" s="45"/>
      <c r="M592" s="240" t="s">
        <v>1</v>
      </c>
      <c r="N592" s="241" t="s">
        <v>40</v>
      </c>
      <c r="O592" s="93"/>
      <c r="P592" s="242">
        <f>O592*H592</f>
        <v>0</v>
      </c>
      <c r="Q592" s="242">
        <v>0.0059800000000000001</v>
      </c>
      <c r="R592" s="242">
        <f>Q592*H592</f>
        <v>0.01196</v>
      </c>
      <c r="S592" s="242">
        <v>0</v>
      </c>
      <c r="T592" s="24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4" t="s">
        <v>165</v>
      </c>
      <c r="AT592" s="244" t="s">
        <v>160</v>
      </c>
      <c r="AU592" s="244" t="s">
        <v>81</v>
      </c>
      <c r="AY592" s="18" t="s">
        <v>158</v>
      </c>
      <c r="BE592" s="245">
        <f>IF(N592="základní",J592,0)</f>
        <v>0</v>
      </c>
      <c r="BF592" s="245">
        <f>IF(N592="snížená",J592,0)</f>
        <v>0</v>
      </c>
      <c r="BG592" s="245">
        <f>IF(N592="zákl. přenesená",J592,0)</f>
        <v>0</v>
      </c>
      <c r="BH592" s="245">
        <f>IF(N592="sníž. přenesená",J592,0)</f>
        <v>0</v>
      </c>
      <c r="BI592" s="245">
        <f>IF(N592="nulová",J592,0)</f>
        <v>0</v>
      </c>
      <c r="BJ592" s="18" t="s">
        <v>165</v>
      </c>
      <c r="BK592" s="245">
        <f>ROUND(I592*H592,2)</f>
        <v>0</v>
      </c>
      <c r="BL592" s="18" t="s">
        <v>165</v>
      </c>
      <c r="BM592" s="244" t="s">
        <v>701</v>
      </c>
    </row>
    <row r="593" s="2" customFormat="1" ht="21.75" customHeight="1">
      <c r="A593" s="39"/>
      <c r="B593" s="40"/>
      <c r="C593" s="233" t="s">
        <v>440</v>
      </c>
      <c r="D593" s="233" t="s">
        <v>160</v>
      </c>
      <c r="E593" s="234" t="s">
        <v>702</v>
      </c>
      <c r="F593" s="235" t="s">
        <v>703</v>
      </c>
      <c r="G593" s="236" t="s">
        <v>329</v>
      </c>
      <c r="H593" s="237">
        <v>2</v>
      </c>
      <c r="I593" s="238"/>
      <c r="J593" s="239">
        <f>ROUND(I593*H593,2)</f>
        <v>0</v>
      </c>
      <c r="K593" s="235" t="s">
        <v>164</v>
      </c>
      <c r="L593" s="45"/>
      <c r="M593" s="240" t="s">
        <v>1</v>
      </c>
      <c r="N593" s="241" t="s">
        <v>40</v>
      </c>
      <c r="O593" s="93"/>
      <c r="P593" s="242">
        <f>O593*H593</f>
        <v>0</v>
      </c>
      <c r="Q593" s="242">
        <v>0</v>
      </c>
      <c r="R593" s="242">
        <f>Q593*H593</f>
        <v>0</v>
      </c>
      <c r="S593" s="242">
        <v>0</v>
      </c>
      <c r="T593" s="243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4" t="s">
        <v>165</v>
      </c>
      <c r="AT593" s="244" t="s">
        <v>160</v>
      </c>
      <c r="AU593" s="244" t="s">
        <v>81</v>
      </c>
      <c r="AY593" s="18" t="s">
        <v>158</v>
      </c>
      <c r="BE593" s="245">
        <f>IF(N593="základní",J593,0)</f>
        <v>0</v>
      </c>
      <c r="BF593" s="245">
        <f>IF(N593="snížená",J593,0)</f>
        <v>0</v>
      </c>
      <c r="BG593" s="245">
        <f>IF(N593="zákl. přenesená",J593,0)</f>
        <v>0</v>
      </c>
      <c r="BH593" s="245">
        <f>IF(N593="sníž. přenesená",J593,0)</f>
        <v>0</v>
      </c>
      <c r="BI593" s="245">
        <f>IF(N593="nulová",J593,0)</f>
        <v>0</v>
      </c>
      <c r="BJ593" s="18" t="s">
        <v>165</v>
      </c>
      <c r="BK593" s="245">
        <f>ROUND(I593*H593,2)</f>
        <v>0</v>
      </c>
      <c r="BL593" s="18" t="s">
        <v>165</v>
      </c>
      <c r="BM593" s="244" t="s">
        <v>704</v>
      </c>
    </row>
    <row r="594" s="2" customFormat="1" ht="21.75" customHeight="1">
      <c r="A594" s="39"/>
      <c r="B594" s="40"/>
      <c r="C594" s="233" t="s">
        <v>705</v>
      </c>
      <c r="D594" s="233" t="s">
        <v>160</v>
      </c>
      <c r="E594" s="234" t="s">
        <v>706</v>
      </c>
      <c r="F594" s="235" t="s">
        <v>707</v>
      </c>
      <c r="G594" s="236" t="s">
        <v>329</v>
      </c>
      <c r="H594" s="237">
        <v>2</v>
      </c>
      <c r="I594" s="238"/>
      <c r="J594" s="239">
        <f>ROUND(I594*H594,2)</f>
        <v>0</v>
      </c>
      <c r="K594" s="235" t="s">
        <v>164</v>
      </c>
      <c r="L594" s="45"/>
      <c r="M594" s="240" t="s">
        <v>1</v>
      </c>
      <c r="N594" s="241" t="s">
        <v>40</v>
      </c>
      <c r="O594" s="93"/>
      <c r="P594" s="242">
        <f>O594*H594</f>
        <v>0</v>
      </c>
      <c r="Q594" s="242">
        <v>0.037249999999999998</v>
      </c>
      <c r="R594" s="242">
        <f>Q594*H594</f>
        <v>0.074499999999999997</v>
      </c>
      <c r="S594" s="242">
        <v>0</v>
      </c>
      <c r="T594" s="24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4" t="s">
        <v>165</v>
      </c>
      <c r="AT594" s="244" t="s">
        <v>160</v>
      </c>
      <c r="AU594" s="244" t="s">
        <v>81</v>
      </c>
      <c r="AY594" s="18" t="s">
        <v>158</v>
      </c>
      <c r="BE594" s="245">
        <f>IF(N594="základní",J594,0)</f>
        <v>0</v>
      </c>
      <c r="BF594" s="245">
        <f>IF(N594="snížená",J594,0)</f>
        <v>0</v>
      </c>
      <c r="BG594" s="245">
        <f>IF(N594="zákl. přenesená",J594,0)</f>
        <v>0</v>
      </c>
      <c r="BH594" s="245">
        <f>IF(N594="sníž. přenesená",J594,0)</f>
        <v>0</v>
      </c>
      <c r="BI594" s="245">
        <f>IF(N594="nulová",J594,0)</f>
        <v>0</v>
      </c>
      <c r="BJ594" s="18" t="s">
        <v>165</v>
      </c>
      <c r="BK594" s="245">
        <f>ROUND(I594*H594,2)</f>
        <v>0</v>
      </c>
      <c r="BL594" s="18" t="s">
        <v>165</v>
      </c>
      <c r="BM594" s="244" t="s">
        <v>708</v>
      </c>
    </row>
    <row r="595" s="2" customFormat="1" ht="21.75" customHeight="1">
      <c r="A595" s="39"/>
      <c r="B595" s="40"/>
      <c r="C595" s="233" t="s">
        <v>445</v>
      </c>
      <c r="D595" s="233" t="s">
        <v>160</v>
      </c>
      <c r="E595" s="234" t="s">
        <v>709</v>
      </c>
      <c r="F595" s="235" t="s">
        <v>710</v>
      </c>
      <c r="G595" s="236" t="s">
        <v>329</v>
      </c>
      <c r="H595" s="237">
        <v>1</v>
      </c>
      <c r="I595" s="238"/>
      <c r="J595" s="239">
        <f>ROUND(I595*H595,2)</f>
        <v>0</v>
      </c>
      <c r="K595" s="235" t="s">
        <v>164</v>
      </c>
      <c r="L595" s="45"/>
      <c r="M595" s="240" t="s">
        <v>1</v>
      </c>
      <c r="N595" s="241" t="s">
        <v>40</v>
      </c>
      <c r="O595" s="93"/>
      <c r="P595" s="242">
        <f>O595*H595</f>
        <v>0</v>
      </c>
      <c r="Q595" s="242">
        <v>0.21734000000000001</v>
      </c>
      <c r="R595" s="242">
        <f>Q595*H595</f>
        <v>0.21734000000000001</v>
      </c>
      <c r="S595" s="242">
        <v>0</v>
      </c>
      <c r="T595" s="243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4" t="s">
        <v>165</v>
      </c>
      <c r="AT595" s="244" t="s">
        <v>160</v>
      </c>
      <c r="AU595" s="244" t="s">
        <v>81</v>
      </c>
      <c r="AY595" s="18" t="s">
        <v>158</v>
      </c>
      <c r="BE595" s="245">
        <f>IF(N595="základní",J595,0)</f>
        <v>0</v>
      </c>
      <c r="BF595" s="245">
        <f>IF(N595="snížená",J595,0)</f>
        <v>0</v>
      </c>
      <c r="BG595" s="245">
        <f>IF(N595="zákl. přenesená",J595,0)</f>
        <v>0</v>
      </c>
      <c r="BH595" s="245">
        <f>IF(N595="sníž. přenesená",J595,0)</f>
        <v>0</v>
      </c>
      <c r="BI595" s="245">
        <f>IF(N595="nulová",J595,0)</f>
        <v>0</v>
      </c>
      <c r="BJ595" s="18" t="s">
        <v>165</v>
      </c>
      <c r="BK595" s="245">
        <f>ROUND(I595*H595,2)</f>
        <v>0</v>
      </c>
      <c r="BL595" s="18" t="s">
        <v>165</v>
      </c>
      <c r="BM595" s="244" t="s">
        <v>711</v>
      </c>
    </row>
    <row r="596" s="2" customFormat="1" ht="21.75" customHeight="1">
      <c r="A596" s="39"/>
      <c r="B596" s="40"/>
      <c r="C596" s="279" t="s">
        <v>712</v>
      </c>
      <c r="D596" s="279" t="s">
        <v>355</v>
      </c>
      <c r="E596" s="280" t="s">
        <v>713</v>
      </c>
      <c r="F596" s="281" t="s">
        <v>714</v>
      </c>
      <c r="G596" s="282" t="s">
        <v>329</v>
      </c>
      <c r="H596" s="283">
        <v>1</v>
      </c>
      <c r="I596" s="284"/>
      <c r="J596" s="285">
        <f>ROUND(I596*H596,2)</f>
        <v>0</v>
      </c>
      <c r="K596" s="281" t="s">
        <v>164</v>
      </c>
      <c r="L596" s="286"/>
      <c r="M596" s="287" t="s">
        <v>1</v>
      </c>
      <c r="N596" s="288" t="s">
        <v>40</v>
      </c>
      <c r="O596" s="93"/>
      <c r="P596" s="242">
        <f>O596*H596</f>
        <v>0</v>
      </c>
      <c r="Q596" s="242">
        <v>0.19600000000000001</v>
      </c>
      <c r="R596" s="242">
        <f>Q596*H596</f>
        <v>0.19600000000000001</v>
      </c>
      <c r="S596" s="242">
        <v>0</v>
      </c>
      <c r="T596" s="24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4" t="s">
        <v>183</v>
      </c>
      <c r="AT596" s="244" t="s">
        <v>355</v>
      </c>
      <c r="AU596" s="244" t="s">
        <v>81</v>
      </c>
      <c r="AY596" s="18" t="s">
        <v>158</v>
      </c>
      <c r="BE596" s="245">
        <f>IF(N596="základní",J596,0)</f>
        <v>0</v>
      </c>
      <c r="BF596" s="245">
        <f>IF(N596="snížená",J596,0)</f>
        <v>0</v>
      </c>
      <c r="BG596" s="245">
        <f>IF(N596="zákl. přenesená",J596,0)</f>
        <v>0</v>
      </c>
      <c r="BH596" s="245">
        <f>IF(N596="sníž. přenesená",J596,0)</f>
        <v>0</v>
      </c>
      <c r="BI596" s="245">
        <f>IF(N596="nulová",J596,0)</f>
        <v>0</v>
      </c>
      <c r="BJ596" s="18" t="s">
        <v>165</v>
      </c>
      <c r="BK596" s="245">
        <f>ROUND(I596*H596,2)</f>
        <v>0</v>
      </c>
      <c r="BL596" s="18" t="s">
        <v>165</v>
      </c>
      <c r="BM596" s="244" t="s">
        <v>715</v>
      </c>
    </row>
    <row r="597" s="2" customFormat="1" ht="16.5" customHeight="1">
      <c r="A597" s="39"/>
      <c r="B597" s="40"/>
      <c r="C597" s="233" t="s">
        <v>451</v>
      </c>
      <c r="D597" s="233" t="s">
        <v>160</v>
      </c>
      <c r="E597" s="234" t="s">
        <v>716</v>
      </c>
      <c r="F597" s="235" t="s">
        <v>717</v>
      </c>
      <c r="G597" s="236" t="s">
        <v>198</v>
      </c>
      <c r="H597" s="237">
        <v>20</v>
      </c>
      <c r="I597" s="238"/>
      <c r="J597" s="239">
        <f>ROUND(I597*H597,2)</f>
        <v>0</v>
      </c>
      <c r="K597" s="235" t="s">
        <v>164</v>
      </c>
      <c r="L597" s="45"/>
      <c r="M597" s="240" t="s">
        <v>1</v>
      </c>
      <c r="N597" s="241" t="s">
        <v>40</v>
      </c>
      <c r="O597" s="93"/>
      <c r="P597" s="242">
        <f>O597*H597</f>
        <v>0</v>
      </c>
      <c r="Q597" s="242">
        <v>9.0000000000000006E-05</v>
      </c>
      <c r="R597" s="242">
        <f>Q597*H597</f>
        <v>0.0018000000000000002</v>
      </c>
      <c r="S597" s="242">
        <v>0</v>
      </c>
      <c r="T597" s="243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4" t="s">
        <v>165</v>
      </c>
      <c r="AT597" s="244" t="s">
        <v>160</v>
      </c>
      <c r="AU597" s="244" t="s">
        <v>81</v>
      </c>
      <c r="AY597" s="18" t="s">
        <v>158</v>
      </c>
      <c r="BE597" s="245">
        <f>IF(N597="základní",J597,0)</f>
        <v>0</v>
      </c>
      <c r="BF597" s="245">
        <f>IF(N597="snížená",J597,0)</f>
        <v>0</v>
      </c>
      <c r="BG597" s="245">
        <f>IF(N597="zákl. přenesená",J597,0)</f>
        <v>0</v>
      </c>
      <c r="BH597" s="245">
        <f>IF(N597="sníž. přenesená",J597,0)</f>
        <v>0</v>
      </c>
      <c r="BI597" s="245">
        <f>IF(N597="nulová",J597,0)</f>
        <v>0</v>
      </c>
      <c r="BJ597" s="18" t="s">
        <v>165</v>
      </c>
      <c r="BK597" s="245">
        <f>ROUND(I597*H597,2)</f>
        <v>0</v>
      </c>
      <c r="BL597" s="18" t="s">
        <v>165</v>
      </c>
      <c r="BM597" s="244" t="s">
        <v>718</v>
      </c>
    </row>
    <row r="598" s="13" customFormat="1">
      <c r="A598" s="13"/>
      <c r="B598" s="246"/>
      <c r="C598" s="247"/>
      <c r="D598" s="248" t="s">
        <v>166</v>
      </c>
      <c r="E598" s="249" t="s">
        <v>1</v>
      </c>
      <c r="F598" s="250" t="s">
        <v>206</v>
      </c>
      <c r="G598" s="247"/>
      <c r="H598" s="249" t="s">
        <v>1</v>
      </c>
      <c r="I598" s="251"/>
      <c r="J598" s="247"/>
      <c r="K598" s="247"/>
      <c r="L598" s="252"/>
      <c r="M598" s="253"/>
      <c r="N598" s="254"/>
      <c r="O598" s="254"/>
      <c r="P598" s="254"/>
      <c r="Q598" s="254"/>
      <c r="R598" s="254"/>
      <c r="S598" s="254"/>
      <c r="T598" s="25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6" t="s">
        <v>166</v>
      </c>
      <c r="AU598" s="256" t="s">
        <v>81</v>
      </c>
      <c r="AV598" s="13" t="s">
        <v>79</v>
      </c>
      <c r="AW598" s="13" t="s">
        <v>30</v>
      </c>
      <c r="AX598" s="13" t="s">
        <v>73</v>
      </c>
      <c r="AY598" s="256" t="s">
        <v>158</v>
      </c>
    </row>
    <row r="599" s="14" customFormat="1">
      <c r="A599" s="14"/>
      <c r="B599" s="257"/>
      <c r="C599" s="258"/>
      <c r="D599" s="248" t="s">
        <v>166</v>
      </c>
      <c r="E599" s="259" t="s">
        <v>1</v>
      </c>
      <c r="F599" s="260" t="s">
        <v>185</v>
      </c>
      <c r="G599" s="258"/>
      <c r="H599" s="261">
        <v>20</v>
      </c>
      <c r="I599" s="262"/>
      <c r="J599" s="258"/>
      <c r="K599" s="258"/>
      <c r="L599" s="263"/>
      <c r="M599" s="264"/>
      <c r="N599" s="265"/>
      <c r="O599" s="265"/>
      <c r="P599" s="265"/>
      <c r="Q599" s="265"/>
      <c r="R599" s="265"/>
      <c r="S599" s="265"/>
      <c r="T599" s="26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7" t="s">
        <v>166</v>
      </c>
      <c r="AU599" s="267" t="s">
        <v>81</v>
      </c>
      <c r="AV599" s="14" t="s">
        <v>81</v>
      </c>
      <c r="AW599" s="14" t="s">
        <v>30</v>
      </c>
      <c r="AX599" s="14" t="s">
        <v>73</v>
      </c>
      <c r="AY599" s="267" t="s">
        <v>158</v>
      </c>
    </row>
    <row r="600" s="15" customFormat="1">
      <c r="A600" s="15"/>
      <c r="B600" s="268"/>
      <c r="C600" s="269"/>
      <c r="D600" s="248" t="s">
        <v>166</v>
      </c>
      <c r="E600" s="270" t="s">
        <v>1</v>
      </c>
      <c r="F600" s="271" t="s">
        <v>169</v>
      </c>
      <c r="G600" s="269"/>
      <c r="H600" s="272">
        <v>20</v>
      </c>
      <c r="I600" s="273"/>
      <c r="J600" s="269"/>
      <c r="K600" s="269"/>
      <c r="L600" s="274"/>
      <c r="M600" s="275"/>
      <c r="N600" s="276"/>
      <c r="O600" s="276"/>
      <c r="P600" s="276"/>
      <c r="Q600" s="276"/>
      <c r="R600" s="276"/>
      <c r="S600" s="276"/>
      <c r="T600" s="277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8" t="s">
        <v>166</v>
      </c>
      <c r="AU600" s="278" t="s">
        <v>81</v>
      </c>
      <c r="AV600" s="15" t="s">
        <v>165</v>
      </c>
      <c r="AW600" s="15" t="s">
        <v>30</v>
      </c>
      <c r="AX600" s="15" t="s">
        <v>79</v>
      </c>
      <c r="AY600" s="278" t="s">
        <v>158</v>
      </c>
    </row>
    <row r="601" s="12" customFormat="1" ht="22.8" customHeight="1">
      <c r="A601" s="12"/>
      <c r="B601" s="217"/>
      <c r="C601" s="218"/>
      <c r="D601" s="219" t="s">
        <v>72</v>
      </c>
      <c r="E601" s="231" t="s">
        <v>215</v>
      </c>
      <c r="F601" s="231" t="s">
        <v>719</v>
      </c>
      <c r="G601" s="218"/>
      <c r="H601" s="218"/>
      <c r="I601" s="221"/>
      <c r="J601" s="232">
        <f>BK601</f>
        <v>0</v>
      </c>
      <c r="K601" s="218"/>
      <c r="L601" s="223"/>
      <c r="M601" s="224"/>
      <c r="N601" s="225"/>
      <c r="O601" s="225"/>
      <c r="P601" s="226">
        <f>SUM(P602:P833)</f>
        <v>0</v>
      </c>
      <c r="Q601" s="225"/>
      <c r="R601" s="226">
        <f>SUM(R602:R833)</f>
        <v>0.99572974000000003</v>
      </c>
      <c r="S601" s="225"/>
      <c r="T601" s="227">
        <f>SUM(T602:T833)</f>
        <v>100.21203399999999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8" t="s">
        <v>79</v>
      </c>
      <c r="AT601" s="229" t="s">
        <v>72</v>
      </c>
      <c r="AU601" s="229" t="s">
        <v>79</v>
      </c>
      <c r="AY601" s="228" t="s">
        <v>158</v>
      </c>
      <c r="BK601" s="230">
        <f>SUM(BK602:BK833)</f>
        <v>0</v>
      </c>
    </row>
    <row r="602" s="2" customFormat="1" ht="21.75" customHeight="1">
      <c r="A602" s="39"/>
      <c r="B602" s="40"/>
      <c r="C602" s="233" t="s">
        <v>720</v>
      </c>
      <c r="D602" s="233" t="s">
        <v>160</v>
      </c>
      <c r="E602" s="234" t="s">
        <v>721</v>
      </c>
      <c r="F602" s="235" t="s">
        <v>722</v>
      </c>
      <c r="G602" s="236" t="s">
        <v>329</v>
      </c>
      <c r="H602" s="237">
        <v>1</v>
      </c>
      <c r="I602" s="238"/>
      <c r="J602" s="239">
        <f>ROUND(I602*H602,2)</f>
        <v>0</v>
      </c>
      <c r="K602" s="235" t="s">
        <v>164</v>
      </c>
      <c r="L602" s="45"/>
      <c r="M602" s="240" t="s">
        <v>1</v>
      </c>
      <c r="N602" s="241" t="s">
        <v>40</v>
      </c>
      <c r="O602" s="93"/>
      <c r="P602" s="242">
        <f>O602*H602</f>
        <v>0</v>
      </c>
      <c r="Q602" s="242">
        <v>0.00069999999999999999</v>
      </c>
      <c r="R602" s="242">
        <f>Q602*H602</f>
        <v>0.00069999999999999999</v>
      </c>
      <c r="S602" s="242">
        <v>0</v>
      </c>
      <c r="T602" s="243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4" t="s">
        <v>165</v>
      </c>
      <c r="AT602" s="244" t="s">
        <v>160</v>
      </c>
      <c r="AU602" s="244" t="s">
        <v>81</v>
      </c>
      <c r="AY602" s="18" t="s">
        <v>158</v>
      </c>
      <c r="BE602" s="245">
        <f>IF(N602="základní",J602,0)</f>
        <v>0</v>
      </c>
      <c r="BF602" s="245">
        <f>IF(N602="snížená",J602,0)</f>
        <v>0</v>
      </c>
      <c r="BG602" s="245">
        <f>IF(N602="zákl. přenesená",J602,0)</f>
        <v>0</v>
      </c>
      <c r="BH602" s="245">
        <f>IF(N602="sníž. přenesená",J602,0)</f>
        <v>0</v>
      </c>
      <c r="BI602" s="245">
        <f>IF(N602="nulová",J602,0)</f>
        <v>0</v>
      </c>
      <c r="BJ602" s="18" t="s">
        <v>165</v>
      </c>
      <c r="BK602" s="245">
        <f>ROUND(I602*H602,2)</f>
        <v>0</v>
      </c>
      <c r="BL602" s="18" t="s">
        <v>165</v>
      </c>
      <c r="BM602" s="244" t="s">
        <v>723</v>
      </c>
    </row>
    <row r="603" s="2" customFormat="1" ht="16.5" customHeight="1">
      <c r="A603" s="39"/>
      <c r="B603" s="40"/>
      <c r="C603" s="279" t="s">
        <v>457</v>
      </c>
      <c r="D603" s="279" t="s">
        <v>355</v>
      </c>
      <c r="E603" s="280" t="s">
        <v>724</v>
      </c>
      <c r="F603" s="281" t="s">
        <v>725</v>
      </c>
      <c r="G603" s="282" t="s">
        <v>329</v>
      </c>
      <c r="H603" s="283">
        <v>1</v>
      </c>
      <c r="I603" s="284"/>
      <c r="J603" s="285">
        <f>ROUND(I603*H603,2)</f>
        <v>0</v>
      </c>
      <c r="K603" s="281" t="s">
        <v>1</v>
      </c>
      <c r="L603" s="286"/>
      <c r="M603" s="287" t="s">
        <v>1</v>
      </c>
      <c r="N603" s="288" t="s">
        <v>40</v>
      </c>
      <c r="O603" s="93"/>
      <c r="P603" s="242">
        <f>O603*H603</f>
        <v>0</v>
      </c>
      <c r="Q603" s="242">
        <v>0</v>
      </c>
      <c r="R603" s="242">
        <f>Q603*H603</f>
        <v>0</v>
      </c>
      <c r="S603" s="242">
        <v>0</v>
      </c>
      <c r="T603" s="243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4" t="s">
        <v>183</v>
      </c>
      <c r="AT603" s="244" t="s">
        <v>355</v>
      </c>
      <c r="AU603" s="244" t="s">
        <v>81</v>
      </c>
      <c r="AY603" s="18" t="s">
        <v>158</v>
      </c>
      <c r="BE603" s="245">
        <f>IF(N603="základní",J603,0)</f>
        <v>0</v>
      </c>
      <c r="BF603" s="245">
        <f>IF(N603="snížená",J603,0)</f>
        <v>0</v>
      </c>
      <c r="BG603" s="245">
        <f>IF(N603="zákl. přenesená",J603,0)</f>
        <v>0</v>
      </c>
      <c r="BH603" s="245">
        <f>IF(N603="sníž. přenesená",J603,0)</f>
        <v>0</v>
      </c>
      <c r="BI603" s="245">
        <f>IF(N603="nulová",J603,0)</f>
        <v>0</v>
      </c>
      <c r="BJ603" s="18" t="s">
        <v>165</v>
      </c>
      <c r="BK603" s="245">
        <f>ROUND(I603*H603,2)</f>
        <v>0</v>
      </c>
      <c r="BL603" s="18" t="s">
        <v>165</v>
      </c>
      <c r="BM603" s="244" t="s">
        <v>726</v>
      </c>
    </row>
    <row r="604" s="2" customFormat="1" ht="16.5" customHeight="1">
      <c r="A604" s="39"/>
      <c r="B604" s="40"/>
      <c r="C604" s="233" t="s">
        <v>727</v>
      </c>
      <c r="D604" s="233" t="s">
        <v>160</v>
      </c>
      <c r="E604" s="234" t="s">
        <v>728</v>
      </c>
      <c r="F604" s="235" t="s">
        <v>729</v>
      </c>
      <c r="G604" s="236" t="s">
        <v>198</v>
      </c>
      <c r="H604" s="237">
        <v>21.079999999999998</v>
      </c>
      <c r="I604" s="238"/>
      <c r="J604" s="239">
        <f>ROUND(I604*H604,2)</f>
        <v>0</v>
      </c>
      <c r="K604" s="235" t="s">
        <v>164</v>
      </c>
      <c r="L604" s="45"/>
      <c r="M604" s="240" t="s">
        <v>1</v>
      </c>
      <c r="N604" s="241" t="s">
        <v>40</v>
      </c>
      <c r="O604" s="93"/>
      <c r="P604" s="242">
        <f>O604*H604</f>
        <v>0</v>
      </c>
      <c r="Q604" s="242">
        <v>0</v>
      </c>
      <c r="R604" s="242">
        <f>Q604*H604</f>
        <v>0</v>
      </c>
      <c r="S604" s="242">
        <v>0</v>
      </c>
      <c r="T604" s="243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4" t="s">
        <v>165</v>
      </c>
      <c r="AT604" s="244" t="s">
        <v>160</v>
      </c>
      <c r="AU604" s="244" t="s">
        <v>81</v>
      </c>
      <c r="AY604" s="18" t="s">
        <v>158</v>
      </c>
      <c r="BE604" s="245">
        <f>IF(N604="základní",J604,0)</f>
        <v>0</v>
      </c>
      <c r="BF604" s="245">
        <f>IF(N604="snížená",J604,0)</f>
        <v>0</v>
      </c>
      <c r="BG604" s="245">
        <f>IF(N604="zákl. přenesená",J604,0)</f>
        <v>0</v>
      </c>
      <c r="BH604" s="245">
        <f>IF(N604="sníž. přenesená",J604,0)</f>
        <v>0</v>
      </c>
      <c r="BI604" s="245">
        <f>IF(N604="nulová",J604,0)</f>
        <v>0</v>
      </c>
      <c r="BJ604" s="18" t="s">
        <v>165</v>
      </c>
      <c r="BK604" s="245">
        <f>ROUND(I604*H604,2)</f>
        <v>0</v>
      </c>
      <c r="BL604" s="18" t="s">
        <v>165</v>
      </c>
      <c r="BM604" s="244" t="s">
        <v>730</v>
      </c>
    </row>
    <row r="605" s="13" customFormat="1">
      <c r="A605" s="13"/>
      <c r="B605" s="246"/>
      <c r="C605" s="247"/>
      <c r="D605" s="248" t="s">
        <v>166</v>
      </c>
      <c r="E605" s="249" t="s">
        <v>1</v>
      </c>
      <c r="F605" s="250" t="s">
        <v>167</v>
      </c>
      <c r="G605" s="247"/>
      <c r="H605" s="249" t="s">
        <v>1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6" t="s">
        <v>166</v>
      </c>
      <c r="AU605" s="256" t="s">
        <v>81</v>
      </c>
      <c r="AV605" s="13" t="s">
        <v>79</v>
      </c>
      <c r="AW605" s="13" t="s">
        <v>30</v>
      </c>
      <c r="AX605" s="13" t="s">
        <v>73</v>
      </c>
      <c r="AY605" s="256" t="s">
        <v>158</v>
      </c>
    </row>
    <row r="606" s="14" customFormat="1">
      <c r="A606" s="14"/>
      <c r="B606" s="257"/>
      <c r="C606" s="258"/>
      <c r="D606" s="248" t="s">
        <v>166</v>
      </c>
      <c r="E606" s="259" t="s">
        <v>1</v>
      </c>
      <c r="F606" s="260" t="s">
        <v>731</v>
      </c>
      <c r="G606" s="258"/>
      <c r="H606" s="261">
        <v>21.079999999999998</v>
      </c>
      <c r="I606" s="262"/>
      <c r="J606" s="258"/>
      <c r="K606" s="258"/>
      <c r="L606" s="263"/>
      <c r="M606" s="264"/>
      <c r="N606" s="265"/>
      <c r="O606" s="265"/>
      <c r="P606" s="265"/>
      <c r="Q606" s="265"/>
      <c r="R606" s="265"/>
      <c r="S606" s="265"/>
      <c r="T606" s="26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7" t="s">
        <v>166</v>
      </c>
      <c r="AU606" s="267" t="s">
        <v>81</v>
      </c>
      <c r="AV606" s="14" t="s">
        <v>81</v>
      </c>
      <c r="AW606" s="14" t="s">
        <v>30</v>
      </c>
      <c r="AX606" s="14" t="s">
        <v>73</v>
      </c>
      <c r="AY606" s="267" t="s">
        <v>158</v>
      </c>
    </row>
    <row r="607" s="15" customFormat="1">
      <c r="A607" s="15"/>
      <c r="B607" s="268"/>
      <c r="C607" s="269"/>
      <c r="D607" s="248" t="s">
        <v>166</v>
      </c>
      <c r="E607" s="270" t="s">
        <v>1</v>
      </c>
      <c r="F607" s="271" t="s">
        <v>169</v>
      </c>
      <c r="G607" s="269"/>
      <c r="H607" s="272">
        <v>21.079999999999998</v>
      </c>
      <c r="I607" s="273"/>
      <c r="J607" s="269"/>
      <c r="K607" s="269"/>
      <c r="L607" s="274"/>
      <c r="M607" s="275"/>
      <c r="N607" s="276"/>
      <c r="O607" s="276"/>
      <c r="P607" s="276"/>
      <c r="Q607" s="276"/>
      <c r="R607" s="276"/>
      <c r="S607" s="276"/>
      <c r="T607" s="27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8" t="s">
        <v>166</v>
      </c>
      <c r="AU607" s="278" t="s">
        <v>81</v>
      </c>
      <c r="AV607" s="15" t="s">
        <v>165</v>
      </c>
      <c r="AW607" s="15" t="s">
        <v>30</v>
      </c>
      <c r="AX607" s="15" t="s">
        <v>79</v>
      </c>
      <c r="AY607" s="278" t="s">
        <v>158</v>
      </c>
    </row>
    <row r="608" s="2" customFormat="1" ht="21.75" customHeight="1">
      <c r="A608" s="39"/>
      <c r="B608" s="40"/>
      <c r="C608" s="233" t="s">
        <v>461</v>
      </c>
      <c r="D608" s="233" t="s">
        <v>160</v>
      </c>
      <c r="E608" s="234" t="s">
        <v>732</v>
      </c>
      <c r="F608" s="235" t="s">
        <v>733</v>
      </c>
      <c r="G608" s="236" t="s">
        <v>329</v>
      </c>
      <c r="H608" s="237">
        <v>5</v>
      </c>
      <c r="I608" s="238"/>
      <c r="J608" s="239">
        <f>ROUND(I608*H608,2)</f>
        <v>0</v>
      </c>
      <c r="K608" s="235" t="s">
        <v>164</v>
      </c>
      <c r="L608" s="45"/>
      <c r="M608" s="240" t="s">
        <v>1</v>
      </c>
      <c r="N608" s="241" t="s">
        <v>40</v>
      </c>
      <c r="O608" s="93"/>
      <c r="P608" s="242">
        <f>O608*H608</f>
        <v>0</v>
      </c>
      <c r="Q608" s="242">
        <v>0.001</v>
      </c>
      <c r="R608" s="242">
        <f>Q608*H608</f>
        <v>0.0050000000000000001</v>
      </c>
      <c r="S608" s="242">
        <v>0</v>
      </c>
      <c r="T608" s="243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4" t="s">
        <v>165</v>
      </c>
      <c r="AT608" s="244" t="s">
        <v>160</v>
      </c>
      <c r="AU608" s="244" t="s">
        <v>81</v>
      </c>
      <c r="AY608" s="18" t="s">
        <v>158</v>
      </c>
      <c r="BE608" s="245">
        <f>IF(N608="základní",J608,0)</f>
        <v>0</v>
      </c>
      <c r="BF608" s="245">
        <f>IF(N608="snížená",J608,0)</f>
        <v>0</v>
      </c>
      <c r="BG608" s="245">
        <f>IF(N608="zákl. přenesená",J608,0)</f>
        <v>0</v>
      </c>
      <c r="BH608" s="245">
        <f>IF(N608="sníž. přenesená",J608,0)</f>
        <v>0</v>
      </c>
      <c r="BI608" s="245">
        <f>IF(N608="nulová",J608,0)</f>
        <v>0</v>
      </c>
      <c r="BJ608" s="18" t="s">
        <v>165</v>
      </c>
      <c r="BK608" s="245">
        <f>ROUND(I608*H608,2)</f>
        <v>0</v>
      </c>
      <c r="BL608" s="18" t="s">
        <v>165</v>
      </c>
      <c r="BM608" s="244" t="s">
        <v>734</v>
      </c>
    </row>
    <row r="609" s="2" customFormat="1" ht="21.75" customHeight="1">
      <c r="A609" s="39"/>
      <c r="B609" s="40"/>
      <c r="C609" s="279" t="s">
        <v>735</v>
      </c>
      <c r="D609" s="279" t="s">
        <v>355</v>
      </c>
      <c r="E609" s="280" t="s">
        <v>736</v>
      </c>
      <c r="F609" s="281" t="s">
        <v>737</v>
      </c>
      <c r="G609" s="282" t="s">
        <v>329</v>
      </c>
      <c r="H609" s="283">
        <v>5</v>
      </c>
      <c r="I609" s="284"/>
      <c r="J609" s="285">
        <f>ROUND(I609*H609,2)</f>
        <v>0</v>
      </c>
      <c r="K609" s="281" t="s">
        <v>164</v>
      </c>
      <c r="L609" s="286"/>
      <c r="M609" s="287" t="s">
        <v>1</v>
      </c>
      <c r="N609" s="288" t="s">
        <v>40</v>
      </c>
      <c r="O609" s="93"/>
      <c r="P609" s="242">
        <f>O609*H609</f>
        <v>0</v>
      </c>
      <c r="Q609" s="242">
        <v>0.056599999999999998</v>
      </c>
      <c r="R609" s="242">
        <f>Q609*H609</f>
        <v>0.28299999999999997</v>
      </c>
      <c r="S609" s="242">
        <v>0</v>
      </c>
      <c r="T609" s="243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4" t="s">
        <v>183</v>
      </c>
      <c r="AT609" s="244" t="s">
        <v>355</v>
      </c>
      <c r="AU609" s="244" t="s">
        <v>81</v>
      </c>
      <c r="AY609" s="18" t="s">
        <v>158</v>
      </c>
      <c r="BE609" s="245">
        <f>IF(N609="základní",J609,0)</f>
        <v>0</v>
      </c>
      <c r="BF609" s="245">
        <f>IF(N609="snížená",J609,0)</f>
        <v>0</v>
      </c>
      <c r="BG609" s="245">
        <f>IF(N609="zákl. přenesená",J609,0)</f>
        <v>0</v>
      </c>
      <c r="BH609" s="245">
        <f>IF(N609="sníž. přenesená",J609,0)</f>
        <v>0</v>
      </c>
      <c r="BI609" s="245">
        <f>IF(N609="nulová",J609,0)</f>
        <v>0</v>
      </c>
      <c r="BJ609" s="18" t="s">
        <v>165</v>
      </c>
      <c r="BK609" s="245">
        <f>ROUND(I609*H609,2)</f>
        <v>0</v>
      </c>
      <c r="BL609" s="18" t="s">
        <v>165</v>
      </c>
      <c r="BM609" s="244" t="s">
        <v>738</v>
      </c>
    </row>
    <row r="610" s="2" customFormat="1" ht="21.75" customHeight="1">
      <c r="A610" s="39"/>
      <c r="B610" s="40"/>
      <c r="C610" s="233" t="s">
        <v>467</v>
      </c>
      <c r="D610" s="233" t="s">
        <v>160</v>
      </c>
      <c r="E610" s="234" t="s">
        <v>739</v>
      </c>
      <c r="F610" s="235" t="s">
        <v>740</v>
      </c>
      <c r="G610" s="236" t="s">
        <v>163</v>
      </c>
      <c r="H610" s="237">
        <v>371.80000000000001</v>
      </c>
      <c r="I610" s="238"/>
      <c r="J610" s="239">
        <f>ROUND(I610*H610,2)</f>
        <v>0</v>
      </c>
      <c r="K610" s="235" t="s">
        <v>164</v>
      </c>
      <c r="L610" s="45"/>
      <c r="M610" s="240" t="s">
        <v>1</v>
      </c>
      <c r="N610" s="241" t="s">
        <v>40</v>
      </c>
      <c r="O610" s="93"/>
      <c r="P610" s="242">
        <f>O610*H610</f>
        <v>0</v>
      </c>
      <c r="Q610" s="242">
        <v>0</v>
      </c>
      <c r="R610" s="242">
        <f>Q610*H610</f>
        <v>0</v>
      </c>
      <c r="S610" s="242">
        <v>0</v>
      </c>
      <c r="T610" s="243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4" t="s">
        <v>165</v>
      </c>
      <c r="AT610" s="244" t="s">
        <v>160</v>
      </c>
      <c r="AU610" s="244" t="s">
        <v>81</v>
      </c>
      <c r="AY610" s="18" t="s">
        <v>158</v>
      </c>
      <c r="BE610" s="245">
        <f>IF(N610="základní",J610,0)</f>
        <v>0</v>
      </c>
      <c r="BF610" s="245">
        <f>IF(N610="snížená",J610,0)</f>
        <v>0</v>
      </c>
      <c r="BG610" s="245">
        <f>IF(N610="zákl. přenesená",J610,0)</f>
        <v>0</v>
      </c>
      <c r="BH610" s="245">
        <f>IF(N610="sníž. přenesená",J610,0)</f>
        <v>0</v>
      </c>
      <c r="BI610" s="245">
        <f>IF(N610="nulová",J610,0)</f>
        <v>0</v>
      </c>
      <c r="BJ610" s="18" t="s">
        <v>165</v>
      </c>
      <c r="BK610" s="245">
        <f>ROUND(I610*H610,2)</f>
        <v>0</v>
      </c>
      <c r="BL610" s="18" t="s">
        <v>165</v>
      </c>
      <c r="BM610" s="244" t="s">
        <v>741</v>
      </c>
    </row>
    <row r="611" s="14" customFormat="1">
      <c r="A611" s="14"/>
      <c r="B611" s="257"/>
      <c r="C611" s="258"/>
      <c r="D611" s="248" t="s">
        <v>166</v>
      </c>
      <c r="E611" s="259" t="s">
        <v>1</v>
      </c>
      <c r="F611" s="260" t="s">
        <v>742</v>
      </c>
      <c r="G611" s="258"/>
      <c r="H611" s="261">
        <v>371.80000000000001</v>
      </c>
      <c r="I611" s="262"/>
      <c r="J611" s="258"/>
      <c r="K611" s="258"/>
      <c r="L611" s="263"/>
      <c r="M611" s="264"/>
      <c r="N611" s="265"/>
      <c r="O611" s="265"/>
      <c r="P611" s="265"/>
      <c r="Q611" s="265"/>
      <c r="R611" s="265"/>
      <c r="S611" s="265"/>
      <c r="T611" s="26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7" t="s">
        <v>166</v>
      </c>
      <c r="AU611" s="267" t="s">
        <v>81</v>
      </c>
      <c r="AV611" s="14" t="s">
        <v>81</v>
      </c>
      <c r="AW611" s="14" t="s">
        <v>30</v>
      </c>
      <c r="AX611" s="14" t="s">
        <v>73</v>
      </c>
      <c r="AY611" s="267" t="s">
        <v>158</v>
      </c>
    </row>
    <row r="612" s="15" customFormat="1">
      <c r="A612" s="15"/>
      <c r="B612" s="268"/>
      <c r="C612" s="269"/>
      <c r="D612" s="248" t="s">
        <v>166</v>
      </c>
      <c r="E612" s="270" t="s">
        <v>1</v>
      </c>
      <c r="F612" s="271" t="s">
        <v>169</v>
      </c>
      <c r="G612" s="269"/>
      <c r="H612" s="272">
        <v>371.80000000000001</v>
      </c>
      <c r="I612" s="273"/>
      <c r="J612" s="269"/>
      <c r="K612" s="269"/>
      <c r="L612" s="274"/>
      <c r="M612" s="275"/>
      <c r="N612" s="276"/>
      <c r="O612" s="276"/>
      <c r="P612" s="276"/>
      <c r="Q612" s="276"/>
      <c r="R612" s="276"/>
      <c r="S612" s="276"/>
      <c r="T612" s="277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8" t="s">
        <v>166</v>
      </c>
      <c r="AU612" s="278" t="s">
        <v>81</v>
      </c>
      <c r="AV612" s="15" t="s">
        <v>165</v>
      </c>
      <c r="AW612" s="15" t="s">
        <v>30</v>
      </c>
      <c r="AX612" s="15" t="s">
        <v>79</v>
      </c>
      <c r="AY612" s="278" t="s">
        <v>158</v>
      </c>
    </row>
    <row r="613" s="2" customFormat="1" ht="21.75" customHeight="1">
      <c r="A613" s="39"/>
      <c r="B613" s="40"/>
      <c r="C613" s="233" t="s">
        <v>743</v>
      </c>
      <c r="D613" s="233" t="s">
        <v>160</v>
      </c>
      <c r="E613" s="234" t="s">
        <v>744</v>
      </c>
      <c r="F613" s="235" t="s">
        <v>745</v>
      </c>
      <c r="G613" s="236" t="s">
        <v>163</v>
      </c>
      <c r="H613" s="237">
        <v>22308</v>
      </c>
      <c r="I613" s="238"/>
      <c r="J613" s="239">
        <f>ROUND(I613*H613,2)</f>
        <v>0</v>
      </c>
      <c r="K613" s="235" t="s">
        <v>164</v>
      </c>
      <c r="L613" s="45"/>
      <c r="M613" s="240" t="s">
        <v>1</v>
      </c>
      <c r="N613" s="241" t="s">
        <v>40</v>
      </c>
      <c r="O613" s="93"/>
      <c r="P613" s="242">
        <f>O613*H613</f>
        <v>0</v>
      </c>
      <c r="Q613" s="242">
        <v>0</v>
      </c>
      <c r="R613" s="242">
        <f>Q613*H613</f>
        <v>0</v>
      </c>
      <c r="S613" s="242">
        <v>0</v>
      </c>
      <c r="T613" s="243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4" t="s">
        <v>165</v>
      </c>
      <c r="AT613" s="244" t="s">
        <v>160</v>
      </c>
      <c r="AU613" s="244" t="s">
        <v>81</v>
      </c>
      <c r="AY613" s="18" t="s">
        <v>158</v>
      </c>
      <c r="BE613" s="245">
        <f>IF(N613="základní",J613,0)</f>
        <v>0</v>
      </c>
      <c r="BF613" s="245">
        <f>IF(N613="snížená",J613,0)</f>
        <v>0</v>
      </c>
      <c r="BG613" s="245">
        <f>IF(N613="zákl. přenesená",J613,0)</f>
        <v>0</v>
      </c>
      <c r="BH613" s="245">
        <f>IF(N613="sníž. přenesená",J613,0)</f>
        <v>0</v>
      </c>
      <c r="BI613" s="245">
        <f>IF(N613="nulová",J613,0)</f>
        <v>0</v>
      </c>
      <c r="BJ613" s="18" t="s">
        <v>165</v>
      </c>
      <c r="BK613" s="245">
        <f>ROUND(I613*H613,2)</f>
        <v>0</v>
      </c>
      <c r="BL613" s="18" t="s">
        <v>165</v>
      </c>
      <c r="BM613" s="244" t="s">
        <v>746</v>
      </c>
    </row>
    <row r="614" s="14" customFormat="1">
      <c r="A614" s="14"/>
      <c r="B614" s="257"/>
      <c r="C614" s="258"/>
      <c r="D614" s="248" t="s">
        <v>166</v>
      </c>
      <c r="E614" s="259" t="s">
        <v>1</v>
      </c>
      <c r="F614" s="260" t="s">
        <v>747</v>
      </c>
      <c r="G614" s="258"/>
      <c r="H614" s="261">
        <v>22308</v>
      </c>
      <c r="I614" s="262"/>
      <c r="J614" s="258"/>
      <c r="K614" s="258"/>
      <c r="L614" s="263"/>
      <c r="M614" s="264"/>
      <c r="N614" s="265"/>
      <c r="O614" s="265"/>
      <c r="P614" s="265"/>
      <c r="Q614" s="265"/>
      <c r="R614" s="265"/>
      <c r="S614" s="265"/>
      <c r="T614" s="26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7" t="s">
        <v>166</v>
      </c>
      <c r="AU614" s="267" t="s">
        <v>81</v>
      </c>
      <c r="AV614" s="14" t="s">
        <v>81</v>
      </c>
      <c r="AW614" s="14" t="s">
        <v>30</v>
      </c>
      <c r="AX614" s="14" t="s">
        <v>73</v>
      </c>
      <c r="AY614" s="267" t="s">
        <v>158</v>
      </c>
    </row>
    <row r="615" s="15" customFormat="1">
      <c r="A615" s="15"/>
      <c r="B615" s="268"/>
      <c r="C615" s="269"/>
      <c r="D615" s="248" t="s">
        <v>166</v>
      </c>
      <c r="E615" s="270" t="s">
        <v>1</v>
      </c>
      <c r="F615" s="271" t="s">
        <v>169</v>
      </c>
      <c r="G615" s="269"/>
      <c r="H615" s="272">
        <v>22308</v>
      </c>
      <c r="I615" s="273"/>
      <c r="J615" s="269"/>
      <c r="K615" s="269"/>
      <c r="L615" s="274"/>
      <c r="M615" s="275"/>
      <c r="N615" s="276"/>
      <c r="O615" s="276"/>
      <c r="P615" s="276"/>
      <c r="Q615" s="276"/>
      <c r="R615" s="276"/>
      <c r="S615" s="276"/>
      <c r="T615" s="27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8" t="s">
        <v>166</v>
      </c>
      <c r="AU615" s="278" t="s">
        <v>81</v>
      </c>
      <c r="AV615" s="15" t="s">
        <v>165</v>
      </c>
      <c r="AW615" s="15" t="s">
        <v>30</v>
      </c>
      <c r="AX615" s="15" t="s">
        <v>79</v>
      </c>
      <c r="AY615" s="278" t="s">
        <v>158</v>
      </c>
    </row>
    <row r="616" s="2" customFormat="1" ht="21.75" customHeight="1">
      <c r="A616" s="39"/>
      <c r="B616" s="40"/>
      <c r="C616" s="233" t="s">
        <v>475</v>
      </c>
      <c r="D616" s="233" t="s">
        <v>160</v>
      </c>
      <c r="E616" s="234" t="s">
        <v>748</v>
      </c>
      <c r="F616" s="235" t="s">
        <v>749</v>
      </c>
      <c r="G616" s="236" t="s">
        <v>163</v>
      </c>
      <c r="H616" s="237">
        <v>371.80000000000001</v>
      </c>
      <c r="I616" s="238"/>
      <c r="J616" s="239">
        <f>ROUND(I616*H616,2)</f>
        <v>0</v>
      </c>
      <c r="K616" s="235" t="s">
        <v>164</v>
      </c>
      <c r="L616" s="45"/>
      <c r="M616" s="240" t="s">
        <v>1</v>
      </c>
      <c r="N616" s="241" t="s">
        <v>40</v>
      </c>
      <c r="O616" s="93"/>
      <c r="P616" s="242">
        <f>O616*H616</f>
        <v>0</v>
      </c>
      <c r="Q616" s="242">
        <v>0</v>
      </c>
      <c r="R616" s="242">
        <f>Q616*H616</f>
        <v>0</v>
      </c>
      <c r="S616" s="242">
        <v>0</v>
      </c>
      <c r="T616" s="243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4" t="s">
        <v>165</v>
      </c>
      <c r="AT616" s="244" t="s">
        <v>160</v>
      </c>
      <c r="AU616" s="244" t="s">
        <v>81</v>
      </c>
      <c r="AY616" s="18" t="s">
        <v>158</v>
      </c>
      <c r="BE616" s="245">
        <f>IF(N616="základní",J616,0)</f>
        <v>0</v>
      </c>
      <c r="BF616" s="245">
        <f>IF(N616="snížená",J616,0)</f>
        <v>0</v>
      </c>
      <c r="BG616" s="245">
        <f>IF(N616="zákl. přenesená",J616,0)</f>
        <v>0</v>
      </c>
      <c r="BH616" s="245">
        <f>IF(N616="sníž. přenesená",J616,0)</f>
        <v>0</v>
      </c>
      <c r="BI616" s="245">
        <f>IF(N616="nulová",J616,0)</f>
        <v>0</v>
      </c>
      <c r="BJ616" s="18" t="s">
        <v>165</v>
      </c>
      <c r="BK616" s="245">
        <f>ROUND(I616*H616,2)</f>
        <v>0</v>
      </c>
      <c r="BL616" s="18" t="s">
        <v>165</v>
      </c>
      <c r="BM616" s="244" t="s">
        <v>750</v>
      </c>
    </row>
    <row r="617" s="2" customFormat="1" ht="16.5" customHeight="1">
      <c r="A617" s="39"/>
      <c r="B617" s="40"/>
      <c r="C617" s="233" t="s">
        <v>751</v>
      </c>
      <c r="D617" s="233" t="s">
        <v>160</v>
      </c>
      <c r="E617" s="234" t="s">
        <v>752</v>
      </c>
      <c r="F617" s="235" t="s">
        <v>753</v>
      </c>
      <c r="G617" s="236" t="s">
        <v>253</v>
      </c>
      <c r="H617" s="237">
        <v>3.718</v>
      </c>
      <c r="I617" s="238"/>
      <c r="J617" s="239">
        <f>ROUND(I617*H617,2)</f>
        <v>0</v>
      </c>
      <c r="K617" s="235" t="s">
        <v>1</v>
      </c>
      <c r="L617" s="45"/>
      <c r="M617" s="240" t="s">
        <v>1</v>
      </c>
      <c r="N617" s="241" t="s">
        <v>40</v>
      </c>
      <c r="O617" s="93"/>
      <c r="P617" s="242">
        <f>O617*H617</f>
        <v>0</v>
      </c>
      <c r="Q617" s="242">
        <v>0</v>
      </c>
      <c r="R617" s="242">
        <f>Q617*H617</f>
        <v>0</v>
      </c>
      <c r="S617" s="242">
        <v>0</v>
      </c>
      <c r="T617" s="243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4" t="s">
        <v>165</v>
      </c>
      <c r="AT617" s="244" t="s">
        <v>160</v>
      </c>
      <c r="AU617" s="244" t="s">
        <v>81</v>
      </c>
      <c r="AY617" s="18" t="s">
        <v>158</v>
      </c>
      <c r="BE617" s="245">
        <f>IF(N617="základní",J617,0)</f>
        <v>0</v>
      </c>
      <c r="BF617" s="245">
        <f>IF(N617="snížená",J617,0)</f>
        <v>0</v>
      </c>
      <c r="BG617" s="245">
        <f>IF(N617="zákl. přenesená",J617,0)</f>
        <v>0</v>
      </c>
      <c r="BH617" s="245">
        <f>IF(N617="sníž. přenesená",J617,0)</f>
        <v>0</v>
      </c>
      <c r="BI617" s="245">
        <f>IF(N617="nulová",J617,0)</f>
        <v>0</v>
      </c>
      <c r="BJ617" s="18" t="s">
        <v>165</v>
      </c>
      <c r="BK617" s="245">
        <f>ROUND(I617*H617,2)</f>
        <v>0</v>
      </c>
      <c r="BL617" s="18" t="s">
        <v>165</v>
      </c>
      <c r="BM617" s="244" t="s">
        <v>754</v>
      </c>
    </row>
    <row r="618" s="14" customFormat="1">
      <c r="A618" s="14"/>
      <c r="B618" s="257"/>
      <c r="C618" s="258"/>
      <c r="D618" s="248" t="s">
        <v>166</v>
      </c>
      <c r="E618" s="259" t="s">
        <v>1</v>
      </c>
      <c r="F618" s="260" t="s">
        <v>755</v>
      </c>
      <c r="G618" s="258"/>
      <c r="H618" s="261">
        <v>3.718</v>
      </c>
      <c r="I618" s="262"/>
      <c r="J618" s="258"/>
      <c r="K618" s="258"/>
      <c r="L618" s="263"/>
      <c r="M618" s="264"/>
      <c r="N618" s="265"/>
      <c r="O618" s="265"/>
      <c r="P618" s="265"/>
      <c r="Q618" s="265"/>
      <c r="R618" s="265"/>
      <c r="S618" s="265"/>
      <c r="T618" s="26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7" t="s">
        <v>166</v>
      </c>
      <c r="AU618" s="267" t="s">
        <v>81</v>
      </c>
      <c r="AV618" s="14" t="s">
        <v>81</v>
      </c>
      <c r="AW618" s="14" t="s">
        <v>30</v>
      </c>
      <c r="AX618" s="14" t="s">
        <v>73</v>
      </c>
      <c r="AY618" s="267" t="s">
        <v>158</v>
      </c>
    </row>
    <row r="619" s="15" customFormat="1">
      <c r="A619" s="15"/>
      <c r="B619" s="268"/>
      <c r="C619" s="269"/>
      <c r="D619" s="248" t="s">
        <v>166</v>
      </c>
      <c r="E619" s="270" t="s">
        <v>1</v>
      </c>
      <c r="F619" s="271" t="s">
        <v>169</v>
      </c>
      <c r="G619" s="269"/>
      <c r="H619" s="272">
        <v>3.718</v>
      </c>
      <c r="I619" s="273"/>
      <c r="J619" s="269"/>
      <c r="K619" s="269"/>
      <c r="L619" s="274"/>
      <c r="M619" s="275"/>
      <c r="N619" s="276"/>
      <c r="O619" s="276"/>
      <c r="P619" s="276"/>
      <c r="Q619" s="276"/>
      <c r="R619" s="276"/>
      <c r="S619" s="276"/>
      <c r="T619" s="27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8" t="s">
        <v>166</v>
      </c>
      <c r="AU619" s="278" t="s">
        <v>81</v>
      </c>
      <c r="AV619" s="15" t="s">
        <v>165</v>
      </c>
      <c r="AW619" s="15" t="s">
        <v>30</v>
      </c>
      <c r="AX619" s="15" t="s">
        <v>79</v>
      </c>
      <c r="AY619" s="278" t="s">
        <v>158</v>
      </c>
    </row>
    <row r="620" s="2" customFormat="1" ht="21.75" customHeight="1">
      <c r="A620" s="39"/>
      <c r="B620" s="40"/>
      <c r="C620" s="233" t="s">
        <v>479</v>
      </c>
      <c r="D620" s="233" t="s">
        <v>160</v>
      </c>
      <c r="E620" s="234" t="s">
        <v>756</v>
      </c>
      <c r="F620" s="235" t="s">
        <v>757</v>
      </c>
      <c r="G620" s="236" t="s">
        <v>253</v>
      </c>
      <c r="H620" s="237">
        <v>3.718</v>
      </c>
      <c r="I620" s="238"/>
      <c r="J620" s="239">
        <f>ROUND(I620*H620,2)</f>
        <v>0</v>
      </c>
      <c r="K620" s="235" t="s">
        <v>1</v>
      </c>
      <c r="L620" s="45"/>
      <c r="M620" s="240" t="s">
        <v>1</v>
      </c>
      <c r="N620" s="241" t="s">
        <v>40</v>
      </c>
      <c r="O620" s="93"/>
      <c r="P620" s="242">
        <f>O620*H620</f>
        <v>0</v>
      </c>
      <c r="Q620" s="242">
        <v>0</v>
      </c>
      <c r="R620" s="242">
        <f>Q620*H620</f>
        <v>0</v>
      </c>
      <c r="S620" s="242">
        <v>0</v>
      </c>
      <c r="T620" s="243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4" t="s">
        <v>165</v>
      </c>
      <c r="AT620" s="244" t="s">
        <v>160</v>
      </c>
      <c r="AU620" s="244" t="s">
        <v>81</v>
      </c>
      <c r="AY620" s="18" t="s">
        <v>158</v>
      </c>
      <c r="BE620" s="245">
        <f>IF(N620="základní",J620,0)</f>
        <v>0</v>
      </c>
      <c r="BF620" s="245">
        <f>IF(N620="snížená",J620,0)</f>
        <v>0</v>
      </c>
      <c r="BG620" s="245">
        <f>IF(N620="zákl. přenesená",J620,0)</f>
        <v>0</v>
      </c>
      <c r="BH620" s="245">
        <f>IF(N620="sníž. přenesená",J620,0)</f>
        <v>0</v>
      </c>
      <c r="BI620" s="245">
        <f>IF(N620="nulová",J620,0)</f>
        <v>0</v>
      </c>
      <c r="BJ620" s="18" t="s">
        <v>165</v>
      </c>
      <c r="BK620" s="245">
        <f>ROUND(I620*H620,2)</f>
        <v>0</v>
      </c>
      <c r="BL620" s="18" t="s">
        <v>165</v>
      </c>
      <c r="BM620" s="244" t="s">
        <v>758</v>
      </c>
    </row>
    <row r="621" s="2" customFormat="1" ht="21.75" customHeight="1">
      <c r="A621" s="39"/>
      <c r="B621" s="40"/>
      <c r="C621" s="233" t="s">
        <v>759</v>
      </c>
      <c r="D621" s="233" t="s">
        <v>160</v>
      </c>
      <c r="E621" s="234" t="s">
        <v>760</v>
      </c>
      <c r="F621" s="235" t="s">
        <v>761</v>
      </c>
      <c r="G621" s="236" t="s">
        <v>163</v>
      </c>
      <c r="H621" s="237">
        <v>171.30000000000001</v>
      </c>
      <c r="I621" s="238"/>
      <c r="J621" s="239">
        <f>ROUND(I621*H621,2)</f>
        <v>0</v>
      </c>
      <c r="K621" s="235" t="s">
        <v>164</v>
      </c>
      <c r="L621" s="45"/>
      <c r="M621" s="240" t="s">
        <v>1</v>
      </c>
      <c r="N621" s="241" t="s">
        <v>40</v>
      </c>
      <c r="O621" s="93"/>
      <c r="P621" s="242">
        <f>O621*H621</f>
        <v>0</v>
      </c>
      <c r="Q621" s="242">
        <v>0.00012999999999999999</v>
      </c>
      <c r="R621" s="242">
        <f>Q621*H621</f>
        <v>0.022269000000000001</v>
      </c>
      <c r="S621" s="242">
        <v>0</v>
      </c>
      <c r="T621" s="243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4" t="s">
        <v>165</v>
      </c>
      <c r="AT621" s="244" t="s">
        <v>160</v>
      </c>
      <c r="AU621" s="244" t="s">
        <v>81</v>
      </c>
      <c r="AY621" s="18" t="s">
        <v>158</v>
      </c>
      <c r="BE621" s="245">
        <f>IF(N621="základní",J621,0)</f>
        <v>0</v>
      </c>
      <c r="BF621" s="245">
        <f>IF(N621="snížená",J621,0)</f>
        <v>0</v>
      </c>
      <c r="BG621" s="245">
        <f>IF(N621="zákl. přenesená",J621,0)</f>
        <v>0</v>
      </c>
      <c r="BH621" s="245">
        <f>IF(N621="sníž. přenesená",J621,0)</f>
        <v>0</v>
      </c>
      <c r="BI621" s="245">
        <f>IF(N621="nulová",J621,0)</f>
        <v>0</v>
      </c>
      <c r="BJ621" s="18" t="s">
        <v>165</v>
      </c>
      <c r="BK621" s="245">
        <f>ROUND(I621*H621,2)</f>
        <v>0</v>
      </c>
      <c r="BL621" s="18" t="s">
        <v>165</v>
      </c>
      <c r="BM621" s="244" t="s">
        <v>762</v>
      </c>
    </row>
    <row r="622" s="13" customFormat="1">
      <c r="A622" s="13"/>
      <c r="B622" s="246"/>
      <c r="C622" s="247"/>
      <c r="D622" s="248" t="s">
        <v>166</v>
      </c>
      <c r="E622" s="249" t="s">
        <v>1</v>
      </c>
      <c r="F622" s="250" t="s">
        <v>468</v>
      </c>
      <c r="G622" s="247"/>
      <c r="H622" s="249" t="s">
        <v>1</v>
      </c>
      <c r="I622" s="251"/>
      <c r="J622" s="247"/>
      <c r="K622" s="247"/>
      <c r="L622" s="252"/>
      <c r="M622" s="253"/>
      <c r="N622" s="254"/>
      <c r="O622" s="254"/>
      <c r="P622" s="254"/>
      <c r="Q622" s="254"/>
      <c r="R622" s="254"/>
      <c r="S622" s="254"/>
      <c r="T622" s="25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6" t="s">
        <v>166</v>
      </c>
      <c r="AU622" s="256" t="s">
        <v>81</v>
      </c>
      <c r="AV622" s="13" t="s">
        <v>79</v>
      </c>
      <c r="AW622" s="13" t="s">
        <v>30</v>
      </c>
      <c r="AX622" s="13" t="s">
        <v>73</v>
      </c>
      <c r="AY622" s="256" t="s">
        <v>158</v>
      </c>
    </row>
    <row r="623" s="14" customFormat="1">
      <c r="A623" s="14"/>
      <c r="B623" s="257"/>
      <c r="C623" s="258"/>
      <c r="D623" s="248" t="s">
        <v>166</v>
      </c>
      <c r="E623" s="259" t="s">
        <v>1</v>
      </c>
      <c r="F623" s="260" t="s">
        <v>469</v>
      </c>
      <c r="G623" s="258"/>
      <c r="H623" s="261">
        <v>31.050000000000001</v>
      </c>
      <c r="I623" s="262"/>
      <c r="J623" s="258"/>
      <c r="K623" s="258"/>
      <c r="L623" s="263"/>
      <c r="M623" s="264"/>
      <c r="N623" s="265"/>
      <c r="O623" s="265"/>
      <c r="P623" s="265"/>
      <c r="Q623" s="265"/>
      <c r="R623" s="265"/>
      <c r="S623" s="265"/>
      <c r="T623" s="26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7" t="s">
        <v>166</v>
      </c>
      <c r="AU623" s="267" t="s">
        <v>81</v>
      </c>
      <c r="AV623" s="14" t="s">
        <v>81</v>
      </c>
      <c r="AW623" s="14" t="s">
        <v>30</v>
      </c>
      <c r="AX623" s="14" t="s">
        <v>73</v>
      </c>
      <c r="AY623" s="267" t="s">
        <v>158</v>
      </c>
    </row>
    <row r="624" s="13" customFormat="1">
      <c r="A624" s="13"/>
      <c r="B624" s="246"/>
      <c r="C624" s="247"/>
      <c r="D624" s="248" t="s">
        <v>166</v>
      </c>
      <c r="E624" s="249" t="s">
        <v>1</v>
      </c>
      <c r="F624" s="250" t="s">
        <v>470</v>
      </c>
      <c r="G624" s="247"/>
      <c r="H624" s="249" t="s">
        <v>1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6" t="s">
        <v>166</v>
      </c>
      <c r="AU624" s="256" t="s">
        <v>81</v>
      </c>
      <c r="AV624" s="13" t="s">
        <v>79</v>
      </c>
      <c r="AW624" s="13" t="s">
        <v>30</v>
      </c>
      <c r="AX624" s="13" t="s">
        <v>73</v>
      </c>
      <c r="AY624" s="256" t="s">
        <v>158</v>
      </c>
    </row>
    <row r="625" s="14" customFormat="1">
      <c r="A625" s="14"/>
      <c r="B625" s="257"/>
      <c r="C625" s="258"/>
      <c r="D625" s="248" t="s">
        <v>166</v>
      </c>
      <c r="E625" s="259" t="s">
        <v>1</v>
      </c>
      <c r="F625" s="260" t="s">
        <v>530</v>
      </c>
      <c r="G625" s="258"/>
      <c r="H625" s="261">
        <v>140.25</v>
      </c>
      <c r="I625" s="262"/>
      <c r="J625" s="258"/>
      <c r="K625" s="258"/>
      <c r="L625" s="263"/>
      <c r="M625" s="264"/>
      <c r="N625" s="265"/>
      <c r="O625" s="265"/>
      <c r="P625" s="265"/>
      <c r="Q625" s="265"/>
      <c r="R625" s="265"/>
      <c r="S625" s="265"/>
      <c r="T625" s="26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7" t="s">
        <v>166</v>
      </c>
      <c r="AU625" s="267" t="s">
        <v>81</v>
      </c>
      <c r="AV625" s="14" t="s">
        <v>81</v>
      </c>
      <c r="AW625" s="14" t="s">
        <v>30</v>
      </c>
      <c r="AX625" s="14" t="s">
        <v>73</v>
      </c>
      <c r="AY625" s="267" t="s">
        <v>158</v>
      </c>
    </row>
    <row r="626" s="15" customFormat="1">
      <c r="A626" s="15"/>
      <c r="B626" s="268"/>
      <c r="C626" s="269"/>
      <c r="D626" s="248" t="s">
        <v>166</v>
      </c>
      <c r="E626" s="270" t="s">
        <v>1</v>
      </c>
      <c r="F626" s="271" t="s">
        <v>169</v>
      </c>
      <c r="G626" s="269"/>
      <c r="H626" s="272">
        <v>171.30000000000001</v>
      </c>
      <c r="I626" s="273"/>
      <c r="J626" s="269"/>
      <c r="K626" s="269"/>
      <c r="L626" s="274"/>
      <c r="M626" s="275"/>
      <c r="N626" s="276"/>
      <c r="O626" s="276"/>
      <c r="P626" s="276"/>
      <c r="Q626" s="276"/>
      <c r="R626" s="276"/>
      <c r="S626" s="276"/>
      <c r="T626" s="277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8" t="s">
        <v>166</v>
      </c>
      <c r="AU626" s="278" t="s">
        <v>81</v>
      </c>
      <c r="AV626" s="15" t="s">
        <v>165</v>
      </c>
      <c r="AW626" s="15" t="s">
        <v>30</v>
      </c>
      <c r="AX626" s="15" t="s">
        <v>79</v>
      </c>
      <c r="AY626" s="278" t="s">
        <v>158</v>
      </c>
    </row>
    <row r="627" s="2" customFormat="1" ht="21.75" customHeight="1">
      <c r="A627" s="39"/>
      <c r="B627" s="40"/>
      <c r="C627" s="233" t="s">
        <v>497</v>
      </c>
      <c r="D627" s="233" t="s">
        <v>160</v>
      </c>
      <c r="E627" s="234" t="s">
        <v>763</v>
      </c>
      <c r="F627" s="235" t="s">
        <v>764</v>
      </c>
      <c r="G627" s="236" t="s">
        <v>163</v>
      </c>
      <c r="H627" s="237">
        <v>171.30000000000001</v>
      </c>
      <c r="I627" s="238"/>
      <c r="J627" s="239">
        <f>ROUND(I627*H627,2)</f>
        <v>0</v>
      </c>
      <c r="K627" s="235" t="s">
        <v>164</v>
      </c>
      <c r="L627" s="45"/>
      <c r="M627" s="240" t="s">
        <v>1</v>
      </c>
      <c r="N627" s="241" t="s">
        <v>40</v>
      </c>
      <c r="O627" s="93"/>
      <c r="P627" s="242">
        <f>O627*H627</f>
        <v>0</v>
      </c>
      <c r="Q627" s="242">
        <v>4.0000000000000003E-05</v>
      </c>
      <c r="R627" s="242">
        <f>Q627*H627</f>
        <v>0.0068520000000000013</v>
      </c>
      <c r="S627" s="242">
        <v>0</v>
      </c>
      <c r="T627" s="243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4" t="s">
        <v>165</v>
      </c>
      <c r="AT627" s="244" t="s">
        <v>160</v>
      </c>
      <c r="AU627" s="244" t="s">
        <v>81</v>
      </c>
      <c r="AY627" s="18" t="s">
        <v>158</v>
      </c>
      <c r="BE627" s="245">
        <f>IF(N627="základní",J627,0)</f>
        <v>0</v>
      </c>
      <c r="BF627" s="245">
        <f>IF(N627="snížená",J627,0)</f>
        <v>0</v>
      </c>
      <c r="BG627" s="245">
        <f>IF(N627="zákl. přenesená",J627,0)</f>
        <v>0</v>
      </c>
      <c r="BH627" s="245">
        <f>IF(N627="sníž. přenesená",J627,0)</f>
        <v>0</v>
      </c>
      <c r="BI627" s="245">
        <f>IF(N627="nulová",J627,0)</f>
        <v>0</v>
      </c>
      <c r="BJ627" s="18" t="s">
        <v>165</v>
      </c>
      <c r="BK627" s="245">
        <f>ROUND(I627*H627,2)</f>
        <v>0</v>
      </c>
      <c r="BL627" s="18" t="s">
        <v>165</v>
      </c>
      <c r="BM627" s="244" t="s">
        <v>765</v>
      </c>
    </row>
    <row r="628" s="13" customFormat="1">
      <c r="A628" s="13"/>
      <c r="B628" s="246"/>
      <c r="C628" s="247"/>
      <c r="D628" s="248" t="s">
        <v>166</v>
      </c>
      <c r="E628" s="249" t="s">
        <v>1</v>
      </c>
      <c r="F628" s="250" t="s">
        <v>468</v>
      </c>
      <c r="G628" s="247"/>
      <c r="H628" s="249" t="s">
        <v>1</v>
      </c>
      <c r="I628" s="251"/>
      <c r="J628" s="247"/>
      <c r="K628" s="247"/>
      <c r="L628" s="252"/>
      <c r="M628" s="253"/>
      <c r="N628" s="254"/>
      <c r="O628" s="254"/>
      <c r="P628" s="254"/>
      <c r="Q628" s="254"/>
      <c r="R628" s="254"/>
      <c r="S628" s="254"/>
      <c r="T628" s="255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6" t="s">
        <v>166</v>
      </c>
      <c r="AU628" s="256" t="s">
        <v>81</v>
      </c>
      <c r="AV628" s="13" t="s">
        <v>79</v>
      </c>
      <c r="AW628" s="13" t="s">
        <v>30</v>
      </c>
      <c r="AX628" s="13" t="s">
        <v>73</v>
      </c>
      <c r="AY628" s="256" t="s">
        <v>158</v>
      </c>
    </row>
    <row r="629" s="14" customFormat="1">
      <c r="A629" s="14"/>
      <c r="B629" s="257"/>
      <c r="C629" s="258"/>
      <c r="D629" s="248" t="s">
        <v>166</v>
      </c>
      <c r="E629" s="259" t="s">
        <v>1</v>
      </c>
      <c r="F629" s="260" t="s">
        <v>469</v>
      </c>
      <c r="G629" s="258"/>
      <c r="H629" s="261">
        <v>31.050000000000001</v>
      </c>
      <c r="I629" s="262"/>
      <c r="J629" s="258"/>
      <c r="K629" s="258"/>
      <c r="L629" s="263"/>
      <c r="M629" s="264"/>
      <c r="N629" s="265"/>
      <c r="O629" s="265"/>
      <c r="P629" s="265"/>
      <c r="Q629" s="265"/>
      <c r="R629" s="265"/>
      <c r="S629" s="265"/>
      <c r="T629" s="26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7" t="s">
        <v>166</v>
      </c>
      <c r="AU629" s="267" t="s">
        <v>81</v>
      </c>
      <c r="AV629" s="14" t="s">
        <v>81</v>
      </c>
      <c r="AW629" s="14" t="s">
        <v>30</v>
      </c>
      <c r="AX629" s="14" t="s">
        <v>73</v>
      </c>
      <c r="AY629" s="267" t="s">
        <v>158</v>
      </c>
    </row>
    <row r="630" s="13" customFormat="1">
      <c r="A630" s="13"/>
      <c r="B630" s="246"/>
      <c r="C630" s="247"/>
      <c r="D630" s="248" t="s">
        <v>166</v>
      </c>
      <c r="E630" s="249" t="s">
        <v>1</v>
      </c>
      <c r="F630" s="250" t="s">
        <v>470</v>
      </c>
      <c r="G630" s="247"/>
      <c r="H630" s="249" t="s">
        <v>1</v>
      </c>
      <c r="I630" s="251"/>
      <c r="J630" s="247"/>
      <c r="K630" s="247"/>
      <c r="L630" s="252"/>
      <c r="M630" s="253"/>
      <c r="N630" s="254"/>
      <c r="O630" s="254"/>
      <c r="P630" s="254"/>
      <c r="Q630" s="254"/>
      <c r="R630" s="254"/>
      <c r="S630" s="254"/>
      <c r="T630" s="25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6" t="s">
        <v>166</v>
      </c>
      <c r="AU630" s="256" t="s">
        <v>81</v>
      </c>
      <c r="AV630" s="13" t="s">
        <v>79</v>
      </c>
      <c r="AW630" s="13" t="s">
        <v>30</v>
      </c>
      <c r="AX630" s="13" t="s">
        <v>73</v>
      </c>
      <c r="AY630" s="256" t="s">
        <v>158</v>
      </c>
    </row>
    <row r="631" s="14" customFormat="1">
      <c r="A631" s="14"/>
      <c r="B631" s="257"/>
      <c r="C631" s="258"/>
      <c r="D631" s="248" t="s">
        <v>166</v>
      </c>
      <c r="E631" s="259" t="s">
        <v>1</v>
      </c>
      <c r="F631" s="260" t="s">
        <v>530</v>
      </c>
      <c r="G631" s="258"/>
      <c r="H631" s="261">
        <v>140.25</v>
      </c>
      <c r="I631" s="262"/>
      <c r="J631" s="258"/>
      <c r="K631" s="258"/>
      <c r="L631" s="263"/>
      <c r="M631" s="264"/>
      <c r="N631" s="265"/>
      <c r="O631" s="265"/>
      <c r="P631" s="265"/>
      <c r="Q631" s="265"/>
      <c r="R631" s="265"/>
      <c r="S631" s="265"/>
      <c r="T631" s="26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7" t="s">
        <v>166</v>
      </c>
      <c r="AU631" s="267" t="s">
        <v>81</v>
      </c>
      <c r="AV631" s="14" t="s">
        <v>81</v>
      </c>
      <c r="AW631" s="14" t="s">
        <v>30</v>
      </c>
      <c r="AX631" s="14" t="s">
        <v>73</v>
      </c>
      <c r="AY631" s="267" t="s">
        <v>158</v>
      </c>
    </row>
    <row r="632" s="15" customFormat="1">
      <c r="A632" s="15"/>
      <c r="B632" s="268"/>
      <c r="C632" s="269"/>
      <c r="D632" s="248" t="s">
        <v>166</v>
      </c>
      <c r="E632" s="270" t="s">
        <v>1</v>
      </c>
      <c r="F632" s="271" t="s">
        <v>169</v>
      </c>
      <c r="G632" s="269"/>
      <c r="H632" s="272">
        <v>171.30000000000001</v>
      </c>
      <c r="I632" s="273"/>
      <c r="J632" s="269"/>
      <c r="K632" s="269"/>
      <c r="L632" s="274"/>
      <c r="M632" s="275"/>
      <c r="N632" s="276"/>
      <c r="O632" s="276"/>
      <c r="P632" s="276"/>
      <c r="Q632" s="276"/>
      <c r="R632" s="276"/>
      <c r="S632" s="276"/>
      <c r="T632" s="277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8" t="s">
        <v>166</v>
      </c>
      <c r="AU632" s="278" t="s">
        <v>81</v>
      </c>
      <c r="AV632" s="15" t="s">
        <v>165</v>
      </c>
      <c r="AW632" s="15" t="s">
        <v>30</v>
      </c>
      <c r="AX632" s="15" t="s">
        <v>79</v>
      </c>
      <c r="AY632" s="278" t="s">
        <v>158</v>
      </c>
    </row>
    <row r="633" s="2" customFormat="1" ht="16.5" customHeight="1">
      <c r="A633" s="39"/>
      <c r="B633" s="40"/>
      <c r="C633" s="233" t="s">
        <v>766</v>
      </c>
      <c r="D633" s="233" t="s">
        <v>160</v>
      </c>
      <c r="E633" s="234" t="s">
        <v>767</v>
      </c>
      <c r="F633" s="235" t="s">
        <v>768</v>
      </c>
      <c r="G633" s="236" t="s">
        <v>329</v>
      </c>
      <c r="H633" s="237">
        <v>8</v>
      </c>
      <c r="I633" s="238"/>
      <c r="J633" s="239">
        <f>ROUND(I633*H633,2)</f>
        <v>0</v>
      </c>
      <c r="K633" s="235" t="s">
        <v>1</v>
      </c>
      <c r="L633" s="45"/>
      <c r="M633" s="240" t="s">
        <v>1</v>
      </c>
      <c r="N633" s="241" t="s">
        <v>40</v>
      </c>
      <c r="O633" s="93"/>
      <c r="P633" s="242">
        <f>O633*H633</f>
        <v>0</v>
      </c>
      <c r="Q633" s="242">
        <v>0</v>
      </c>
      <c r="R633" s="242">
        <f>Q633*H633</f>
        <v>0</v>
      </c>
      <c r="S633" s="242">
        <v>0</v>
      </c>
      <c r="T633" s="243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4" t="s">
        <v>165</v>
      </c>
      <c r="AT633" s="244" t="s">
        <v>160</v>
      </c>
      <c r="AU633" s="244" t="s">
        <v>81</v>
      </c>
      <c r="AY633" s="18" t="s">
        <v>158</v>
      </c>
      <c r="BE633" s="245">
        <f>IF(N633="základní",J633,0)</f>
        <v>0</v>
      </c>
      <c r="BF633" s="245">
        <f>IF(N633="snížená",J633,0)</f>
        <v>0</v>
      </c>
      <c r="BG633" s="245">
        <f>IF(N633="zákl. přenesená",J633,0)</f>
        <v>0</v>
      </c>
      <c r="BH633" s="245">
        <f>IF(N633="sníž. přenesená",J633,0)</f>
        <v>0</v>
      </c>
      <c r="BI633" s="245">
        <f>IF(N633="nulová",J633,0)</f>
        <v>0</v>
      </c>
      <c r="BJ633" s="18" t="s">
        <v>165</v>
      </c>
      <c r="BK633" s="245">
        <f>ROUND(I633*H633,2)</f>
        <v>0</v>
      </c>
      <c r="BL633" s="18" t="s">
        <v>165</v>
      </c>
      <c r="BM633" s="244" t="s">
        <v>769</v>
      </c>
    </row>
    <row r="634" s="2" customFormat="1" ht="16.5" customHeight="1">
      <c r="A634" s="39"/>
      <c r="B634" s="40"/>
      <c r="C634" s="279" t="s">
        <v>509</v>
      </c>
      <c r="D634" s="279" t="s">
        <v>355</v>
      </c>
      <c r="E634" s="280" t="s">
        <v>770</v>
      </c>
      <c r="F634" s="281" t="s">
        <v>771</v>
      </c>
      <c r="G634" s="282" t="s">
        <v>329</v>
      </c>
      <c r="H634" s="283">
        <v>8</v>
      </c>
      <c r="I634" s="284"/>
      <c r="J634" s="285">
        <f>ROUND(I634*H634,2)</f>
        <v>0</v>
      </c>
      <c r="K634" s="281" t="s">
        <v>1</v>
      </c>
      <c r="L634" s="286"/>
      <c r="M634" s="287" t="s">
        <v>1</v>
      </c>
      <c r="N634" s="288" t="s">
        <v>40</v>
      </c>
      <c r="O634" s="93"/>
      <c r="P634" s="242">
        <f>O634*H634</f>
        <v>0</v>
      </c>
      <c r="Q634" s="242">
        <v>0</v>
      </c>
      <c r="R634" s="242">
        <f>Q634*H634</f>
        <v>0</v>
      </c>
      <c r="S634" s="242">
        <v>0</v>
      </c>
      <c r="T634" s="243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4" t="s">
        <v>183</v>
      </c>
      <c r="AT634" s="244" t="s">
        <v>355</v>
      </c>
      <c r="AU634" s="244" t="s">
        <v>81</v>
      </c>
      <c r="AY634" s="18" t="s">
        <v>158</v>
      </c>
      <c r="BE634" s="245">
        <f>IF(N634="základní",J634,0)</f>
        <v>0</v>
      </c>
      <c r="BF634" s="245">
        <f>IF(N634="snížená",J634,0)</f>
        <v>0</v>
      </c>
      <c r="BG634" s="245">
        <f>IF(N634="zákl. přenesená",J634,0)</f>
        <v>0</v>
      </c>
      <c r="BH634" s="245">
        <f>IF(N634="sníž. přenesená",J634,0)</f>
        <v>0</v>
      </c>
      <c r="BI634" s="245">
        <f>IF(N634="nulová",J634,0)</f>
        <v>0</v>
      </c>
      <c r="BJ634" s="18" t="s">
        <v>165</v>
      </c>
      <c r="BK634" s="245">
        <f>ROUND(I634*H634,2)</f>
        <v>0</v>
      </c>
      <c r="BL634" s="18" t="s">
        <v>165</v>
      </c>
      <c r="BM634" s="244" t="s">
        <v>772</v>
      </c>
    </row>
    <row r="635" s="2" customFormat="1" ht="16.5" customHeight="1">
      <c r="A635" s="39"/>
      <c r="B635" s="40"/>
      <c r="C635" s="279" t="s">
        <v>773</v>
      </c>
      <c r="D635" s="279" t="s">
        <v>355</v>
      </c>
      <c r="E635" s="280" t="s">
        <v>774</v>
      </c>
      <c r="F635" s="281" t="s">
        <v>775</v>
      </c>
      <c r="G635" s="282" t="s">
        <v>329</v>
      </c>
      <c r="H635" s="283">
        <v>1</v>
      </c>
      <c r="I635" s="284"/>
      <c r="J635" s="285">
        <f>ROUND(I635*H635,2)</f>
        <v>0</v>
      </c>
      <c r="K635" s="281" t="s">
        <v>1</v>
      </c>
      <c r="L635" s="286"/>
      <c r="M635" s="287" t="s">
        <v>1</v>
      </c>
      <c r="N635" s="288" t="s">
        <v>40</v>
      </c>
      <c r="O635" s="93"/>
      <c r="P635" s="242">
        <f>O635*H635</f>
        <v>0</v>
      </c>
      <c r="Q635" s="242">
        <v>0</v>
      </c>
      <c r="R635" s="242">
        <f>Q635*H635</f>
        <v>0</v>
      </c>
      <c r="S635" s="242">
        <v>0</v>
      </c>
      <c r="T635" s="243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4" t="s">
        <v>183</v>
      </c>
      <c r="AT635" s="244" t="s">
        <v>355</v>
      </c>
      <c r="AU635" s="244" t="s">
        <v>81</v>
      </c>
      <c r="AY635" s="18" t="s">
        <v>158</v>
      </c>
      <c r="BE635" s="245">
        <f>IF(N635="základní",J635,0)</f>
        <v>0</v>
      </c>
      <c r="BF635" s="245">
        <f>IF(N635="snížená",J635,0)</f>
        <v>0</v>
      </c>
      <c r="BG635" s="245">
        <f>IF(N635="zákl. přenesená",J635,0)</f>
        <v>0</v>
      </c>
      <c r="BH635" s="245">
        <f>IF(N635="sníž. přenesená",J635,0)</f>
        <v>0</v>
      </c>
      <c r="BI635" s="245">
        <f>IF(N635="nulová",J635,0)</f>
        <v>0</v>
      </c>
      <c r="BJ635" s="18" t="s">
        <v>165</v>
      </c>
      <c r="BK635" s="245">
        <f>ROUND(I635*H635,2)</f>
        <v>0</v>
      </c>
      <c r="BL635" s="18" t="s">
        <v>165</v>
      </c>
      <c r="BM635" s="244" t="s">
        <v>776</v>
      </c>
    </row>
    <row r="636" s="2" customFormat="1" ht="16.5" customHeight="1">
      <c r="A636" s="39"/>
      <c r="B636" s="40"/>
      <c r="C636" s="233" t="s">
        <v>513</v>
      </c>
      <c r="D636" s="233" t="s">
        <v>160</v>
      </c>
      <c r="E636" s="234" t="s">
        <v>777</v>
      </c>
      <c r="F636" s="235" t="s">
        <v>778</v>
      </c>
      <c r="G636" s="236" t="s">
        <v>329</v>
      </c>
      <c r="H636" s="237">
        <v>1</v>
      </c>
      <c r="I636" s="238"/>
      <c r="J636" s="239">
        <f>ROUND(I636*H636,2)</f>
        <v>0</v>
      </c>
      <c r="K636" s="235" t="s">
        <v>164</v>
      </c>
      <c r="L636" s="45"/>
      <c r="M636" s="240" t="s">
        <v>1</v>
      </c>
      <c r="N636" s="241" t="s">
        <v>40</v>
      </c>
      <c r="O636" s="93"/>
      <c r="P636" s="242">
        <f>O636*H636</f>
        <v>0</v>
      </c>
      <c r="Q636" s="242">
        <v>0.072870000000000004</v>
      </c>
      <c r="R636" s="242">
        <f>Q636*H636</f>
        <v>0.072870000000000004</v>
      </c>
      <c r="S636" s="242">
        <v>0</v>
      </c>
      <c r="T636" s="243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4" t="s">
        <v>165</v>
      </c>
      <c r="AT636" s="244" t="s">
        <v>160</v>
      </c>
      <c r="AU636" s="244" t="s">
        <v>81</v>
      </c>
      <c r="AY636" s="18" t="s">
        <v>158</v>
      </c>
      <c r="BE636" s="245">
        <f>IF(N636="základní",J636,0)</f>
        <v>0</v>
      </c>
      <c r="BF636" s="245">
        <f>IF(N636="snížená",J636,0)</f>
        <v>0</v>
      </c>
      <c r="BG636" s="245">
        <f>IF(N636="zákl. přenesená",J636,0)</f>
        <v>0</v>
      </c>
      <c r="BH636" s="245">
        <f>IF(N636="sníž. přenesená",J636,0)</f>
        <v>0</v>
      </c>
      <c r="BI636" s="245">
        <f>IF(N636="nulová",J636,0)</f>
        <v>0</v>
      </c>
      <c r="BJ636" s="18" t="s">
        <v>165</v>
      </c>
      <c r="BK636" s="245">
        <f>ROUND(I636*H636,2)</f>
        <v>0</v>
      </c>
      <c r="BL636" s="18" t="s">
        <v>165</v>
      </c>
      <c r="BM636" s="244" t="s">
        <v>779</v>
      </c>
    </row>
    <row r="637" s="2" customFormat="1" ht="16.5" customHeight="1">
      <c r="A637" s="39"/>
      <c r="B637" s="40"/>
      <c r="C637" s="279" t="s">
        <v>780</v>
      </c>
      <c r="D637" s="279" t="s">
        <v>355</v>
      </c>
      <c r="E637" s="280" t="s">
        <v>781</v>
      </c>
      <c r="F637" s="281" t="s">
        <v>782</v>
      </c>
      <c r="G637" s="282" t="s">
        <v>329</v>
      </c>
      <c r="H637" s="283">
        <v>1</v>
      </c>
      <c r="I637" s="284"/>
      <c r="J637" s="285">
        <f>ROUND(I637*H637,2)</f>
        <v>0</v>
      </c>
      <c r="K637" s="281" t="s">
        <v>1</v>
      </c>
      <c r="L637" s="286"/>
      <c r="M637" s="287" t="s">
        <v>1</v>
      </c>
      <c r="N637" s="288" t="s">
        <v>40</v>
      </c>
      <c r="O637" s="93"/>
      <c r="P637" s="242">
        <f>O637*H637</f>
        <v>0</v>
      </c>
      <c r="Q637" s="242">
        <v>0</v>
      </c>
      <c r="R637" s="242">
        <f>Q637*H637</f>
        <v>0</v>
      </c>
      <c r="S637" s="242">
        <v>0</v>
      </c>
      <c r="T637" s="243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4" t="s">
        <v>183</v>
      </c>
      <c r="AT637" s="244" t="s">
        <v>355</v>
      </c>
      <c r="AU637" s="244" t="s">
        <v>81</v>
      </c>
      <c r="AY637" s="18" t="s">
        <v>158</v>
      </c>
      <c r="BE637" s="245">
        <f>IF(N637="základní",J637,0)</f>
        <v>0</v>
      </c>
      <c r="BF637" s="245">
        <f>IF(N637="snížená",J637,0)</f>
        <v>0</v>
      </c>
      <c r="BG637" s="245">
        <f>IF(N637="zákl. přenesená",J637,0)</f>
        <v>0</v>
      </c>
      <c r="BH637" s="245">
        <f>IF(N637="sníž. přenesená",J637,0)</f>
        <v>0</v>
      </c>
      <c r="BI637" s="245">
        <f>IF(N637="nulová",J637,0)</f>
        <v>0</v>
      </c>
      <c r="BJ637" s="18" t="s">
        <v>165</v>
      </c>
      <c r="BK637" s="245">
        <f>ROUND(I637*H637,2)</f>
        <v>0</v>
      </c>
      <c r="BL637" s="18" t="s">
        <v>165</v>
      </c>
      <c r="BM637" s="244" t="s">
        <v>783</v>
      </c>
    </row>
    <row r="638" s="2" customFormat="1" ht="21.75" customHeight="1">
      <c r="A638" s="39"/>
      <c r="B638" s="40"/>
      <c r="C638" s="233" t="s">
        <v>519</v>
      </c>
      <c r="D638" s="233" t="s">
        <v>160</v>
      </c>
      <c r="E638" s="234" t="s">
        <v>784</v>
      </c>
      <c r="F638" s="235" t="s">
        <v>785</v>
      </c>
      <c r="G638" s="236" t="s">
        <v>329</v>
      </c>
      <c r="H638" s="237">
        <v>4</v>
      </c>
      <c r="I638" s="238"/>
      <c r="J638" s="239">
        <f>ROUND(I638*H638,2)</f>
        <v>0</v>
      </c>
      <c r="K638" s="235" t="s">
        <v>164</v>
      </c>
      <c r="L638" s="45"/>
      <c r="M638" s="240" t="s">
        <v>1</v>
      </c>
      <c r="N638" s="241" t="s">
        <v>40</v>
      </c>
      <c r="O638" s="93"/>
      <c r="P638" s="242">
        <f>O638*H638</f>
        <v>0</v>
      </c>
      <c r="Q638" s="242">
        <v>0.016379999999999999</v>
      </c>
      <c r="R638" s="242">
        <f>Q638*H638</f>
        <v>0.065519999999999995</v>
      </c>
      <c r="S638" s="242">
        <v>0</v>
      </c>
      <c r="T638" s="243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4" t="s">
        <v>165</v>
      </c>
      <c r="AT638" s="244" t="s">
        <v>160</v>
      </c>
      <c r="AU638" s="244" t="s">
        <v>81</v>
      </c>
      <c r="AY638" s="18" t="s">
        <v>158</v>
      </c>
      <c r="BE638" s="245">
        <f>IF(N638="základní",J638,0)</f>
        <v>0</v>
      </c>
      <c r="BF638" s="245">
        <f>IF(N638="snížená",J638,0)</f>
        <v>0</v>
      </c>
      <c r="BG638" s="245">
        <f>IF(N638="zákl. přenesená",J638,0)</f>
        <v>0</v>
      </c>
      <c r="BH638" s="245">
        <f>IF(N638="sníž. přenesená",J638,0)</f>
        <v>0</v>
      </c>
      <c r="BI638" s="245">
        <f>IF(N638="nulová",J638,0)</f>
        <v>0</v>
      </c>
      <c r="BJ638" s="18" t="s">
        <v>165</v>
      </c>
      <c r="BK638" s="245">
        <f>ROUND(I638*H638,2)</f>
        <v>0</v>
      </c>
      <c r="BL638" s="18" t="s">
        <v>165</v>
      </c>
      <c r="BM638" s="244" t="s">
        <v>786</v>
      </c>
    </row>
    <row r="639" s="2" customFormat="1" ht="44.25" customHeight="1">
      <c r="A639" s="39"/>
      <c r="B639" s="40"/>
      <c r="C639" s="279" t="s">
        <v>787</v>
      </c>
      <c r="D639" s="279" t="s">
        <v>355</v>
      </c>
      <c r="E639" s="280" t="s">
        <v>788</v>
      </c>
      <c r="F639" s="281" t="s">
        <v>789</v>
      </c>
      <c r="G639" s="282" t="s">
        <v>329</v>
      </c>
      <c r="H639" s="283">
        <v>4</v>
      </c>
      <c r="I639" s="284"/>
      <c r="J639" s="285">
        <f>ROUND(I639*H639,2)</f>
        <v>0</v>
      </c>
      <c r="K639" s="281" t="s">
        <v>1</v>
      </c>
      <c r="L639" s="286"/>
      <c r="M639" s="287" t="s">
        <v>1</v>
      </c>
      <c r="N639" s="288" t="s">
        <v>40</v>
      </c>
      <c r="O639" s="93"/>
      <c r="P639" s="242">
        <f>O639*H639</f>
        <v>0</v>
      </c>
      <c r="Q639" s="242">
        <v>0</v>
      </c>
      <c r="R639" s="242">
        <f>Q639*H639</f>
        <v>0</v>
      </c>
      <c r="S639" s="242">
        <v>0</v>
      </c>
      <c r="T639" s="243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4" t="s">
        <v>183</v>
      </c>
      <c r="AT639" s="244" t="s">
        <v>355</v>
      </c>
      <c r="AU639" s="244" t="s">
        <v>81</v>
      </c>
      <c r="AY639" s="18" t="s">
        <v>158</v>
      </c>
      <c r="BE639" s="245">
        <f>IF(N639="základní",J639,0)</f>
        <v>0</v>
      </c>
      <c r="BF639" s="245">
        <f>IF(N639="snížená",J639,0)</f>
        <v>0</v>
      </c>
      <c r="BG639" s="245">
        <f>IF(N639="zákl. přenesená",J639,0)</f>
        <v>0</v>
      </c>
      <c r="BH639" s="245">
        <f>IF(N639="sníž. přenesená",J639,0)</f>
        <v>0</v>
      </c>
      <c r="BI639" s="245">
        <f>IF(N639="nulová",J639,0)</f>
        <v>0</v>
      </c>
      <c r="BJ639" s="18" t="s">
        <v>165</v>
      </c>
      <c r="BK639" s="245">
        <f>ROUND(I639*H639,2)</f>
        <v>0</v>
      </c>
      <c r="BL639" s="18" t="s">
        <v>165</v>
      </c>
      <c r="BM639" s="244" t="s">
        <v>790</v>
      </c>
    </row>
    <row r="640" s="2" customFormat="1" ht="21.75" customHeight="1">
      <c r="A640" s="39"/>
      <c r="B640" s="40"/>
      <c r="C640" s="233" t="s">
        <v>522</v>
      </c>
      <c r="D640" s="233" t="s">
        <v>160</v>
      </c>
      <c r="E640" s="234" t="s">
        <v>791</v>
      </c>
      <c r="F640" s="235" t="s">
        <v>792</v>
      </c>
      <c r="G640" s="236" t="s">
        <v>329</v>
      </c>
      <c r="H640" s="237">
        <v>5</v>
      </c>
      <c r="I640" s="238"/>
      <c r="J640" s="239">
        <f>ROUND(I640*H640,2)</f>
        <v>0</v>
      </c>
      <c r="K640" s="235" t="s">
        <v>164</v>
      </c>
      <c r="L640" s="45"/>
      <c r="M640" s="240" t="s">
        <v>1</v>
      </c>
      <c r="N640" s="241" t="s">
        <v>40</v>
      </c>
      <c r="O640" s="93"/>
      <c r="P640" s="242">
        <f>O640*H640</f>
        <v>0</v>
      </c>
      <c r="Q640" s="242">
        <v>0.023400000000000001</v>
      </c>
      <c r="R640" s="242">
        <f>Q640*H640</f>
        <v>0.11700000000000001</v>
      </c>
      <c r="S640" s="242">
        <v>0</v>
      </c>
      <c r="T640" s="243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4" t="s">
        <v>165</v>
      </c>
      <c r="AT640" s="244" t="s">
        <v>160</v>
      </c>
      <c r="AU640" s="244" t="s">
        <v>81</v>
      </c>
      <c r="AY640" s="18" t="s">
        <v>158</v>
      </c>
      <c r="BE640" s="245">
        <f>IF(N640="základní",J640,0)</f>
        <v>0</v>
      </c>
      <c r="BF640" s="245">
        <f>IF(N640="snížená",J640,0)</f>
        <v>0</v>
      </c>
      <c r="BG640" s="245">
        <f>IF(N640="zákl. přenesená",J640,0)</f>
        <v>0</v>
      </c>
      <c r="BH640" s="245">
        <f>IF(N640="sníž. přenesená",J640,0)</f>
        <v>0</v>
      </c>
      <c r="BI640" s="245">
        <f>IF(N640="nulová",J640,0)</f>
        <v>0</v>
      </c>
      <c r="BJ640" s="18" t="s">
        <v>165</v>
      </c>
      <c r="BK640" s="245">
        <f>ROUND(I640*H640,2)</f>
        <v>0</v>
      </c>
      <c r="BL640" s="18" t="s">
        <v>165</v>
      </c>
      <c r="BM640" s="244" t="s">
        <v>793</v>
      </c>
    </row>
    <row r="641" s="13" customFormat="1">
      <c r="A641" s="13"/>
      <c r="B641" s="246"/>
      <c r="C641" s="247"/>
      <c r="D641" s="248" t="s">
        <v>166</v>
      </c>
      <c r="E641" s="249" t="s">
        <v>1</v>
      </c>
      <c r="F641" s="250" t="s">
        <v>794</v>
      </c>
      <c r="G641" s="247"/>
      <c r="H641" s="249" t="s">
        <v>1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6" t="s">
        <v>166</v>
      </c>
      <c r="AU641" s="256" t="s">
        <v>81</v>
      </c>
      <c r="AV641" s="13" t="s">
        <v>79</v>
      </c>
      <c r="AW641" s="13" t="s">
        <v>30</v>
      </c>
      <c r="AX641" s="13" t="s">
        <v>73</v>
      </c>
      <c r="AY641" s="256" t="s">
        <v>158</v>
      </c>
    </row>
    <row r="642" s="14" customFormat="1">
      <c r="A642" s="14"/>
      <c r="B642" s="257"/>
      <c r="C642" s="258"/>
      <c r="D642" s="248" t="s">
        <v>166</v>
      </c>
      <c r="E642" s="259" t="s">
        <v>1</v>
      </c>
      <c r="F642" s="260" t="s">
        <v>795</v>
      </c>
      <c r="G642" s="258"/>
      <c r="H642" s="261">
        <v>4</v>
      </c>
      <c r="I642" s="262"/>
      <c r="J642" s="258"/>
      <c r="K642" s="258"/>
      <c r="L642" s="263"/>
      <c r="M642" s="264"/>
      <c r="N642" s="265"/>
      <c r="O642" s="265"/>
      <c r="P642" s="265"/>
      <c r="Q642" s="265"/>
      <c r="R642" s="265"/>
      <c r="S642" s="265"/>
      <c r="T642" s="26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7" t="s">
        <v>166</v>
      </c>
      <c r="AU642" s="267" t="s">
        <v>81</v>
      </c>
      <c r="AV642" s="14" t="s">
        <v>81</v>
      </c>
      <c r="AW642" s="14" t="s">
        <v>30</v>
      </c>
      <c r="AX642" s="14" t="s">
        <v>73</v>
      </c>
      <c r="AY642" s="267" t="s">
        <v>158</v>
      </c>
    </row>
    <row r="643" s="13" customFormat="1">
      <c r="A643" s="13"/>
      <c r="B643" s="246"/>
      <c r="C643" s="247"/>
      <c r="D643" s="248" t="s">
        <v>166</v>
      </c>
      <c r="E643" s="249" t="s">
        <v>1</v>
      </c>
      <c r="F643" s="250" t="s">
        <v>796</v>
      </c>
      <c r="G643" s="247"/>
      <c r="H643" s="249" t="s">
        <v>1</v>
      </c>
      <c r="I643" s="251"/>
      <c r="J643" s="247"/>
      <c r="K643" s="247"/>
      <c r="L643" s="252"/>
      <c r="M643" s="253"/>
      <c r="N643" s="254"/>
      <c r="O643" s="254"/>
      <c r="P643" s="254"/>
      <c r="Q643" s="254"/>
      <c r="R643" s="254"/>
      <c r="S643" s="254"/>
      <c r="T643" s="25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6" t="s">
        <v>166</v>
      </c>
      <c r="AU643" s="256" t="s">
        <v>81</v>
      </c>
      <c r="AV643" s="13" t="s">
        <v>79</v>
      </c>
      <c r="AW643" s="13" t="s">
        <v>30</v>
      </c>
      <c r="AX643" s="13" t="s">
        <v>73</v>
      </c>
      <c r="AY643" s="256" t="s">
        <v>158</v>
      </c>
    </row>
    <row r="644" s="14" customFormat="1">
      <c r="A644" s="14"/>
      <c r="B644" s="257"/>
      <c r="C644" s="258"/>
      <c r="D644" s="248" t="s">
        <v>166</v>
      </c>
      <c r="E644" s="259" t="s">
        <v>1</v>
      </c>
      <c r="F644" s="260" t="s">
        <v>79</v>
      </c>
      <c r="G644" s="258"/>
      <c r="H644" s="261">
        <v>1</v>
      </c>
      <c r="I644" s="262"/>
      <c r="J644" s="258"/>
      <c r="K644" s="258"/>
      <c r="L644" s="263"/>
      <c r="M644" s="264"/>
      <c r="N644" s="265"/>
      <c r="O644" s="265"/>
      <c r="P644" s="265"/>
      <c r="Q644" s="265"/>
      <c r="R644" s="265"/>
      <c r="S644" s="265"/>
      <c r="T644" s="26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7" t="s">
        <v>166</v>
      </c>
      <c r="AU644" s="267" t="s">
        <v>81</v>
      </c>
      <c r="AV644" s="14" t="s">
        <v>81</v>
      </c>
      <c r="AW644" s="14" t="s">
        <v>30</v>
      </c>
      <c r="AX644" s="14" t="s">
        <v>73</v>
      </c>
      <c r="AY644" s="267" t="s">
        <v>158</v>
      </c>
    </row>
    <row r="645" s="15" customFormat="1">
      <c r="A645" s="15"/>
      <c r="B645" s="268"/>
      <c r="C645" s="269"/>
      <c r="D645" s="248" t="s">
        <v>166</v>
      </c>
      <c r="E645" s="270" t="s">
        <v>1</v>
      </c>
      <c r="F645" s="271" t="s">
        <v>169</v>
      </c>
      <c r="G645" s="269"/>
      <c r="H645" s="272">
        <v>5</v>
      </c>
      <c r="I645" s="273"/>
      <c r="J645" s="269"/>
      <c r="K645" s="269"/>
      <c r="L645" s="274"/>
      <c r="M645" s="275"/>
      <c r="N645" s="276"/>
      <c r="O645" s="276"/>
      <c r="P645" s="276"/>
      <c r="Q645" s="276"/>
      <c r="R645" s="276"/>
      <c r="S645" s="276"/>
      <c r="T645" s="277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8" t="s">
        <v>166</v>
      </c>
      <c r="AU645" s="278" t="s">
        <v>81</v>
      </c>
      <c r="AV645" s="15" t="s">
        <v>165</v>
      </c>
      <c r="AW645" s="15" t="s">
        <v>30</v>
      </c>
      <c r="AX645" s="15" t="s">
        <v>79</v>
      </c>
      <c r="AY645" s="278" t="s">
        <v>158</v>
      </c>
    </row>
    <row r="646" s="2" customFormat="1" ht="16.5" customHeight="1">
      <c r="A646" s="39"/>
      <c r="B646" s="40"/>
      <c r="C646" s="279" t="s">
        <v>797</v>
      </c>
      <c r="D646" s="279" t="s">
        <v>355</v>
      </c>
      <c r="E646" s="280" t="s">
        <v>798</v>
      </c>
      <c r="F646" s="281" t="s">
        <v>799</v>
      </c>
      <c r="G646" s="282" t="s">
        <v>329</v>
      </c>
      <c r="H646" s="283">
        <v>2</v>
      </c>
      <c r="I646" s="284"/>
      <c r="J646" s="285">
        <f>ROUND(I646*H646,2)</f>
        <v>0</v>
      </c>
      <c r="K646" s="281" t="s">
        <v>164</v>
      </c>
      <c r="L646" s="286"/>
      <c r="M646" s="287" t="s">
        <v>1</v>
      </c>
      <c r="N646" s="288" t="s">
        <v>40</v>
      </c>
      <c r="O646" s="93"/>
      <c r="P646" s="242">
        <f>O646*H646</f>
        <v>0</v>
      </c>
      <c r="Q646" s="242">
        <v>0.012</v>
      </c>
      <c r="R646" s="242">
        <f>Q646*H646</f>
        <v>0.024</v>
      </c>
      <c r="S646" s="242">
        <v>0</v>
      </c>
      <c r="T646" s="243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4" t="s">
        <v>183</v>
      </c>
      <c r="AT646" s="244" t="s">
        <v>355</v>
      </c>
      <c r="AU646" s="244" t="s">
        <v>81</v>
      </c>
      <c r="AY646" s="18" t="s">
        <v>158</v>
      </c>
      <c r="BE646" s="245">
        <f>IF(N646="základní",J646,0)</f>
        <v>0</v>
      </c>
      <c r="BF646" s="245">
        <f>IF(N646="snížená",J646,0)</f>
        <v>0</v>
      </c>
      <c r="BG646" s="245">
        <f>IF(N646="zákl. přenesená",J646,0)</f>
        <v>0</v>
      </c>
      <c r="BH646" s="245">
        <f>IF(N646="sníž. přenesená",J646,0)</f>
        <v>0</v>
      </c>
      <c r="BI646" s="245">
        <f>IF(N646="nulová",J646,0)</f>
        <v>0</v>
      </c>
      <c r="BJ646" s="18" t="s">
        <v>165</v>
      </c>
      <c r="BK646" s="245">
        <f>ROUND(I646*H646,2)</f>
        <v>0</v>
      </c>
      <c r="BL646" s="18" t="s">
        <v>165</v>
      </c>
      <c r="BM646" s="244" t="s">
        <v>800</v>
      </c>
    </row>
    <row r="647" s="2" customFormat="1" ht="16.5" customHeight="1">
      <c r="A647" s="39"/>
      <c r="B647" s="40"/>
      <c r="C647" s="279" t="s">
        <v>529</v>
      </c>
      <c r="D647" s="279" t="s">
        <v>355</v>
      </c>
      <c r="E647" s="280" t="s">
        <v>801</v>
      </c>
      <c r="F647" s="281" t="s">
        <v>802</v>
      </c>
      <c r="G647" s="282" t="s">
        <v>329</v>
      </c>
      <c r="H647" s="283">
        <v>2</v>
      </c>
      <c r="I647" s="284"/>
      <c r="J647" s="285">
        <f>ROUND(I647*H647,2)</f>
        <v>0</v>
      </c>
      <c r="K647" s="281" t="s">
        <v>164</v>
      </c>
      <c r="L647" s="286"/>
      <c r="M647" s="287" t="s">
        <v>1</v>
      </c>
      <c r="N647" s="288" t="s">
        <v>40</v>
      </c>
      <c r="O647" s="93"/>
      <c r="P647" s="242">
        <f>O647*H647</f>
        <v>0</v>
      </c>
      <c r="Q647" s="242">
        <v>0.0089999999999999993</v>
      </c>
      <c r="R647" s="242">
        <f>Q647*H647</f>
        <v>0.017999999999999999</v>
      </c>
      <c r="S647" s="242">
        <v>0</v>
      </c>
      <c r="T647" s="243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4" t="s">
        <v>183</v>
      </c>
      <c r="AT647" s="244" t="s">
        <v>355</v>
      </c>
      <c r="AU647" s="244" t="s">
        <v>81</v>
      </c>
      <c r="AY647" s="18" t="s">
        <v>158</v>
      </c>
      <c r="BE647" s="245">
        <f>IF(N647="základní",J647,0)</f>
        <v>0</v>
      </c>
      <c r="BF647" s="245">
        <f>IF(N647="snížená",J647,0)</f>
        <v>0</v>
      </c>
      <c r="BG647" s="245">
        <f>IF(N647="zákl. přenesená",J647,0)</f>
        <v>0</v>
      </c>
      <c r="BH647" s="245">
        <f>IF(N647="sníž. přenesená",J647,0)</f>
        <v>0</v>
      </c>
      <c r="BI647" s="245">
        <f>IF(N647="nulová",J647,0)</f>
        <v>0</v>
      </c>
      <c r="BJ647" s="18" t="s">
        <v>165</v>
      </c>
      <c r="BK647" s="245">
        <f>ROUND(I647*H647,2)</f>
        <v>0</v>
      </c>
      <c r="BL647" s="18" t="s">
        <v>165</v>
      </c>
      <c r="BM647" s="244" t="s">
        <v>803</v>
      </c>
    </row>
    <row r="648" s="2" customFormat="1" ht="16.5" customHeight="1">
      <c r="A648" s="39"/>
      <c r="B648" s="40"/>
      <c r="C648" s="279" t="s">
        <v>804</v>
      </c>
      <c r="D648" s="279" t="s">
        <v>355</v>
      </c>
      <c r="E648" s="280" t="s">
        <v>805</v>
      </c>
      <c r="F648" s="281" t="s">
        <v>806</v>
      </c>
      <c r="G648" s="282" t="s">
        <v>329</v>
      </c>
      <c r="H648" s="283">
        <v>1</v>
      </c>
      <c r="I648" s="284"/>
      <c r="J648" s="285">
        <f>ROUND(I648*H648,2)</f>
        <v>0</v>
      </c>
      <c r="K648" s="281" t="s">
        <v>1</v>
      </c>
      <c r="L648" s="286"/>
      <c r="M648" s="287" t="s">
        <v>1</v>
      </c>
      <c r="N648" s="288" t="s">
        <v>40</v>
      </c>
      <c r="O648" s="93"/>
      <c r="P648" s="242">
        <f>O648*H648</f>
        <v>0</v>
      </c>
      <c r="Q648" s="242">
        <v>0</v>
      </c>
      <c r="R648" s="242">
        <f>Q648*H648</f>
        <v>0</v>
      </c>
      <c r="S648" s="242">
        <v>0</v>
      </c>
      <c r="T648" s="243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4" t="s">
        <v>183</v>
      </c>
      <c r="AT648" s="244" t="s">
        <v>355</v>
      </c>
      <c r="AU648" s="244" t="s">
        <v>81</v>
      </c>
      <c r="AY648" s="18" t="s">
        <v>158</v>
      </c>
      <c r="BE648" s="245">
        <f>IF(N648="základní",J648,0)</f>
        <v>0</v>
      </c>
      <c r="BF648" s="245">
        <f>IF(N648="snížená",J648,0)</f>
        <v>0</v>
      </c>
      <c r="BG648" s="245">
        <f>IF(N648="zákl. přenesená",J648,0)</f>
        <v>0</v>
      </c>
      <c r="BH648" s="245">
        <f>IF(N648="sníž. přenesená",J648,0)</f>
        <v>0</v>
      </c>
      <c r="BI648" s="245">
        <f>IF(N648="nulová",J648,0)</f>
        <v>0</v>
      </c>
      <c r="BJ648" s="18" t="s">
        <v>165</v>
      </c>
      <c r="BK648" s="245">
        <f>ROUND(I648*H648,2)</f>
        <v>0</v>
      </c>
      <c r="BL648" s="18" t="s">
        <v>165</v>
      </c>
      <c r="BM648" s="244" t="s">
        <v>807</v>
      </c>
    </row>
    <row r="649" s="2" customFormat="1" ht="21.75" customHeight="1">
      <c r="A649" s="39"/>
      <c r="B649" s="40"/>
      <c r="C649" s="233" t="s">
        <v>533</v>
      </c>
      <c r="D649" s="233" t="s">
        <v>160</v>
      </c>
      <c r="E649" s="234" t="s">
        <v>808</v>
      </c>
      <c r="F649" s="235" t="s">
        <v>809</v>
      </c>
      <c r="G649" s="236" t="s">
        <v>329</v>
      </c>
      <c r="H649" s="237">
        <v>2</v>
      </c>
      <c r="I649" s="238"/>
      <c r="J649" s="239">
        <f>ROUND(I649*H649,2)</f>
        <v>0</v>
      </c>
      <c r="K649" s="235" t="s">
        <v>164</v>
      </c>
      <c r="L649" s="45"/>
      <c r="M649" s="240" t="s">
        <v>1</v>
      </c>
      <c r="N649" s="241" t="s">
        <v>40</v>
      </c>
      <c r="O649" s="93"/>
      <c r="P649" s="242">
        <f>O649*H649</f>
        <v>0</v>
      </c>
      <c r="Q649" s="242">
        <v>4.0000000000000003E-05</v>
      </c>
      <c r="R649" s="242">
        <f>Q649*H649</f>
        <v>8.0000000000000007E-05</v>
      </c>
      <c r="S649" s="242">
        <v>0</v>
      </c>
      <c r="T649" s="243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4" t="s">
        <v>165</v>
      </c>
      <c r="AT649" s="244" t="s">
        <v>160</v>
      </c>
      <c r="AU649" s="244" t="s">
        <v>81</v>
      </c>
      <c r="AY649" s="18" t="s">
        <v>158</v>
      </c>
      <c r="BE649" s="245">
        <f>IF(N649="základní",J649,0)</f>
        <v>0</v>
      </c>
      <c r="BF649" s="245">
        <f>IF(N649="snížená",J649,0)</f>
        <v>0</v>
      </c>
      <c r="BG649" s="245">
        <f>IF(N649="zákl. přenesená",J649,0)</f>
        <v>0</v>
      </c>
      <c r="BH649" s="245">
        <f>IF(N649="sníž. přenesená",J649,0)</f>
        <v>0</v>
      </c>
      <c r="BI649" s="245">
        <f>IF(N649="nulová",J649,0)</f>
        <v>0</v>
      </c>
      <c r="BJ649" s="18" t="s">
        <v>165</v>
      </c>
      <c r="BK649" s="245">
        <f>ROUND(I649*H649,2)</f>
        <v>0</v>
      </c>
      <c r="BL649" s="18" t="s">
        <v>165</v>
      </c>
      <c r="BM649" s="244" t="s">
        <v>810</v>
      </c>
    </row>
    <row r="650" s="13" customFormat="1">
      <c r="A650" s="13"/>
      <c r="B650" s="246"/>
      <c r="C650" s="247"/>
      <c r="D650" s="248" t="s">
        <v>166</v>
      </c>
      <c r="E650" s="249" t="s">
        <v>1</v>
      </c>
      <c r="F650" s="250" t="s">
        <v>811</v>
      </c>
      <c r="G650" s="247"/>
      <c r="H650" s="249" t="s">
        <v>1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6" t="s">
        <v>166</v>
      </c>
      <c r="AU650" s="256" t="s">
        <v>81</v>
      </c>
      <c r="AV650" s="13" t="s">
        <v>79</v>
      </c>
      <c r="AW650" s="13" t="s">
        <v>30</v>
      </c>
      <c r="AX650" s="13" t="s">
        <v>73</v>
      </c>
      <c r="AY650" s="256" t="s">
        <v>158</v>
      </c>
    </row>
    <row r="651" s="14" customFormat="1">
      <c r="A651" s="14"/>
      <c r="B651" s="257"/>
      <c r="C651" s="258"/>
      <c r="D651" s="248" t="s">
        <v>166</v>
      </c>
      <c r="E651" s="259" t="s">
        <v>1</v>
      </c>
      <c r="F651" s="260" t="s">
        <v>81</v>
      </c>
      <c r="G651" s="258"/>
      <c r="H651" s="261">
        <v>2</v>
      </c>
      <c r="I651" s="262"/>
      <c r="J651" s="258"/>
      <c r="K651" s="258"/>
      <c r="L651" s="263"/>
      <c r="M651" s="264"/>
      <c r="N651" s="265"/>
      <c r="O651" s="265"/>
      <c r="P651" s="265"/>
      <c r="Q651" s="265"/>
      <c r="R651" s="265"/>
      <c r="S651" s="265"/>
      <c r="T651" s="26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7" t="s">
        <v>166</v>
      </c>
      <c r="AU651" s="267" t="s">
        <v>81</v>
      </c>
      <c r="AV651" s="14" t="s">
        <v>81</v>
      </c>
      <c r="AW651" s="14" t="s">
        <v>30</v>
      </c>
      <c r="AX651" s="14" t="s">
        <v>73</v>
      </c>
      <c r="AY651" s="267" t="s">
        <v>158</v>
      </c>
    </row>
    <row r="652" s="15" customFormat="1">
      <c r="A652" s="15"/>
      <c r="B652" s="268"/>
      <c r="C652" s="269"/>
      <c r="D652" s="248" t="s">
        <v>166</v>
      </c>
      <c r="E652" s="270" t="s">
        <v>1</v>
      </c>
      <c r="F652" s="271" t="s">
        <v>169</v>
      </c>
      <c r="G652" s="269"/>
      <c r="H652" s="272">
        <v>2</v>
      </c>
      <c r="I652" s="273"/>
      <c r="J652" s="269"/>
      <c r="K652" s="269"/>
      <c r="L652" s="274"/>
      <c r="M652" s="275"/>
      <c r="N652" s="276"/>
      <c r="O652" s="276"/>
      <c r="P652" s="276"/>
      <c r="Q652" s="276"/>
      <c r="R652" s="276"/>
      <c r="S652" s="276"/>
      <c r="T652" s="277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8" t="s">
        <v>166</v>
      </c>
      <c r="AU652" s="278" t="s">
        <v>81</v>
      </c>
      <c r="AV652" s="15" t="s">
        <v>165</v>
      </c>
      <c r="AW652" s="15" t="s">
        <v>30</v>
      </c>
      <c r="AX652" s="15" t="s">
        <v>79</v>
      </c>
      <c r="AY652" s="278" t="s">
        <v>158</v>
      </c>
    </row>
    <row r="653" s="2" customFormat="1" ht="16.5" customHeight="1">
      <c r="A653" s="39"/>
      <c r="B653" s="40"/>
      <c r="C653" s="233" t="s">
        <v>812</v>
      </c>
      <c r="D653" s="233" t="s">
        <v>160</v>
      </c>
      <c r="E653" s="234" t="s">
        <v>813</v>
      </c>
      <c r="F653" s="235" t="s">
        <v>814</v>
      </c>
      <c r="G653" s="236" t="s">
        <v>329</v>
      </c>
      <c r="H653" s="237">
        <v>2</v>
      </c>
      <c r="I653" s="238"/>
      <c r="J653" s="239">
        <f>ROUND(I653*H653,2)</f>
        <v>0</v>
      </c>
      <c r="K653" s="235" t="s">
        <v>164</v>
      </c>
      <c r="L653" s="45"/>
      <c r="M653" s="240" t="s">
        <v>1</v>
      </c>
      <c r="N653" s="241" t="s">
        <v>40</v>
      </c>
      <c r="O653" s="93"/>
      <c r="P653" s="242">
        <f>O653*H653</f>
        <v>0</v>
      </c>
      <c r="Q653" s="242">
        <v>0.00018000000000000001</v>
      </c>
      <c r="R653" s="242">
        <f>Q653*H653</f>
        <v>0.00036000000000000002</v>
      </c>
      <c r="S653" s="242">
        <v>0</v>
      </c>
      <c r="T653" s="243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4" t="s">
        <v>165</v>
      </c>
      <c r="AT653" s="244" t="s">
        <v>160</v>
      </c>
      <c r="AU653" s="244" t="s">
        <v>81</v>
      </c>
      <c r="AY653" s="18" t="s">
        <v>158</v>
      </c>
      <c r="BE653" s="245">
        <f>IF(N653="základní",J653,0)</f>
        <v>0</v>
      </c>
      <c r="BF653" s="245">
        <f>IF(N653="snížená",J653,0)</f>
        <v>0</v>
      </c>
      <c r="BG653" s="245">
        <f>IF(N653="zákl. přenesená",J653,0)</f>
        <v>0</v>
      </c>
      <c r="BH653" s="245">
        <f>IF(N653="sníž. přenesená",J653,0)</f>
        <v>0</v>
      </c>
      <c r="BI653" s="245">
        <f>IF(N653="nulová",J653,0)</f>
        <v>0</v>
      </c>
      <c r="BJ653" s="18" t="s">
        <v>165</v>
      </c>
      <c r="BK653" s="245">
        <f>ROUND(I653*H653,2)</f>
        <v>0</v>
      </c>
      <c r="BL653" s="18" t="s">
        <v>165</v>
      </c>
      <c r="BM653" s="244" t="s">
        <v>815</v>
      </c>
    </row>
    <row r="654" s="2" customFormat="1" ht="16.5" customHeight="1">
      <c r="A654" s="39"/>
      <c r="B654" s="40"/>
      <c r="C654" s="233" t="s">
        <v>541</v>
      </c>
      <c r="D654" s="233" t="s">
        <v>160</v>
      </c>
      <c r="E654" s="234" t="s">
        <v>816</v>
      </c>
      <c r="F654" s="235" t="s">
        <v>817</v>
      </c>
      <c r="G654" s="236" t="s">
        <v>163</v>
      </c>
      <c r="H654" s="237">
        <v>22.164999999999999</v>
      </c>
      <c r="I654" s="238"/>
      <c r="J654" s="239">
        <f>ROUND(I654*H654,2)</f>
        <v>0</v>
      </c>
      <c r="K654" s="235" t="s">
        <v>164</v>
      </c>
      <c r="L654" s="45"/>
      <c r="M654" s="240" t="s">
        <v>1</v>
      </c>
      <c r="N654" s="241" t="s">
        <v>40</v>
      </c>
      <c r="O654" s="93"/>
      <c r="P654" s="242">
        <f>O654*H654</f>
        <v>0</v>
      </c>
      <c r="Q654" s="242">
        <v>0</v>
      </c>
      <c r="R654" s="242">
        <f>Q654*H654</f>
        <v>0</v>
      </c>
      <c r="S654" s="242">
        <v>0.13100000000000001</v>
      </c>
      <c r="T654" s="243">
        <f>S654*H654</f>
        <v>2.9036149999999998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4" t="s">
        <v>165</v>
      </c>
      <c r="AT654" s="244" t="s">
        <v>160</v>
      </c>
      <c r="AU654" s="244" t="s">
        <v>81</v>
      </c>
      <c r="AY654" s="18" t="s">
        <v>158</v>
      </c>
      <c r="BE654" s="245">
        <f>IF(N654="základní",J654,0)</f>
        <v>0</v>
      </c>
      <c r="BF654" s="245">
        <f>IF(N654="snížená",J654,0)</f>
        <v>0</v>
      </c>
      <c r="BG654" s="245">
        <f>IF(N654="zákl. přenesená",J654,0)</f>
        <v>0</v>
      </c>
      <c r="BH654" s="245">
        <f>IF(N654="sníž. přenesená",J654,0)</f>
        <v>0</v>
      </c>
      <c r="BI654" s="245">
        <f>IF(N654="nulová",J654,0)</f>
        <v>0</v>
      </c>
      <c r="BJ654" s="18" t="s">
        <v>165</v>
      </c>
      <c r="BK654" s="245">
        <f>ROUND(I654*H654,2)</f>
        <v>0</v>
      </c>
      <c r="BL654" s="18" t="s">
        <v>165</v>
      </c>
      <c r="BM654" s="244" t="s">
        <v>818</v>
      </c>
    </row>
    <row r="655" s="14" customFormat="1">
      <c r="A655" s="14"/>
      <c r="B655" s="257"/>
      <c r="C655" s="258"/>
      <c r="D655" s="248" t="s">
        <v>166</v>
      </c>
      <c r="E655" s="259" t="s">
        <v>1</v>
      </c>
      <c r="F655" s="260" t="s">
        <v>819</v>
      </c>
      <c r="G655" s="258"/>
      <c r="H655" s="261">
        <v>6.5</v>
      </c>
      <c r="I655" s="262"/>
      <c r="J655" s="258"/>
      <c r="K655" s="258"/>
      <c r="L655" s="263"/>
      <c r="M655" s="264"/>
      <c r="N655" s="265"/>
      <c r="O655" s="265"/>
      <c r="P655" s="265"/>
      <c r="Q655" s="265"/>
      <c r="R655" s="265"/>
      <c r="S655" s="265"/>
      <c r="T655" s="26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7" t="s">
        <v>166</v>
      </c>
      <c r="AU655" s="267" t="s">
        <v>81</v>
      </c>
      <c r="AV655" s="14" t="s">
        <v>81</v>
      </c>
      <c r="AW655" s="14" t="s">
        <v>30</v>
      </c>
      <c r="AX655" s="14" t="s">
        <v>73</v>
      </c>
      <c r="AY655" s="267" t="s">
        <v>158</v>
      </c>
    </row>
    <row r="656" s="14" customFormat="1">
      <c r="A656" s="14"/>
      <c r="B656" s="257"/>
      <c r="C656" s="258"/>
      <c r="D656" s="248" t="s">
        <v>166</v>
      </c>
      <c r="E656" s="259" t="s">
        <v>1</v>
      </c>
      <c r="F656" s="260" t="s">
        <v>820</v>
      </c>
      <c r="G656" s="258"/>
      <c r="H656" s="261">
        <v>15.664999999999999</v>
      </c>
      <c r="I656" s="262"/>
      <c r="J656" s="258"/>
      <c r="K656" s="258"/>
      <c r="L656" s="263"/>
      <c r="M656" s="264"/>
      <c r="N656" s="265"/>
      <c r="O656" s="265"/>
      <c r="P656" s="265"/>
      <c r="Q656" s="265"/>
      <c r="R656" s="265"/>
      <c r="S656" s="265"/>
      <c r="T656" s="26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7" t="s">
        <v>166</v>
      </c>
      <c r="AU656" s="267" t="s">
        <v>81</v>
      </c>
      <c r="AV656" s="14" t="s">
        <v>81</v>
      </c>
      <c r="AW656" s="14" t="s">
        <v>30</v>
      </c>
      <c r="AX656" s="14" t="s">
        <v>73</v>
      </c>
      <c r="AY656" s="267" t="s">
        <v>158</v>
      </c>
    </row>
    <row r="657" s="15" customFormat="1">
      <c r="A657" s="15"/>
      <c r="B657" s="268"/>
      <c r="C657" s="269"/>
      <c r="D657" s="248" t="s">
        <v>166</v>
      </c>
      <c r="E657" s="270" t="s">
        <v>1</v>
      </c>
      <c r="F657" s="271" t="s">
        <v>169</v>
      </c>
      <c r="G657" s="269"/>
      <c r="H657" s="272">
        <v>22.164999999999999</v>
      </c>
      <c r="I657" s="273"/>
      <c r="J657" s="269"/>
      <c r="K657" s="269"/>
      <c r="L657" s="274"/>
      <c r="M657" s="275"/>
      <c r="N657" s="276"/>
      <c r="O657" s="276"/>
      <c r="P657" s="276"/>
      <c r="Q657" s="276"/>
      <c r="R657" s="276"/>
      <c r="S657" s="276"/>
      <c r="T657" s="277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8" t="s">
        <v>166</v>
      </c>
      <c r="AU657" s="278" t="s">
        <v>81</v>
      </c>
      <c r="AV657" s="15" t="s">
        <v>165</v>
      </c>
      <c r="AW657" s="15" t="s">
        <v>30</v>
      </c>
      <c r="AX657" s="15" t="s">
        <v>79</v>
      </c>
      <c r="AY657" s="278" t="s">
        <v>158</v>
      </c>
    </row>
    <row r="658" s="2" customFormat="1" ht="16.5" customHeight="1">
      <c r="A658" s="39"/>
      <c r="B658" s="40"/>
      <c r="C658" s="233" t="s">
        <v>821</v>
      </c>
      <c r="D658" s="233" t="s">
        <v>160</v>
      </c>
      <c r="E658" s="234" t="s">
        <v>822</v>
      </c>
      <c r="F658" s="235" t="s">
        <v>823</v>
      </c>
      <c r="G658" s="236" t="s">
        <v>163</v>
      </c>
      <c r="H658" s="237">
        <v>50.771000000000001</v>
      </c>
      <c r="I658" s="238"/>
      <c r="J658" s="239">
        <f>ROUND(I658*H658,2)</f>
        <v>0</v>
      </c>
      <c r="K658" s="235" t="s">
        <v>164</v>
      </c>
      <c r="L658" s="45"/>
      <c r="M658" s="240" t="s">
        <v>1</v>
      </c>
      <c r="N658" s="241" t="s">
        <v>40</v>
      </c>
      <c r="O658" s="93"/>
      <c r="P658" s="242">
        <f>O658*H658</f>
        <v>0</v>
      </c>
      <c r="Q658" s="242">
        <v>0</v>
      </c>
      <c r="R658" s="242">
        <f>Q658*H658</f>
        <v>0</v>
      </c>
      <c r="S658" s="242">
        <v>0.26100000000000001</v>
      </c>
      <c r="T658" s="243">
        <f>S658*H658</f>
        <v>13.251231000000001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4" t="s">
        <v>165</v>
      </c>
      <c r="AT658" s="244" t="s">
        <v>160</v>
      </c>
      <c r="AU658" s="244" t="s">
        <v>81</v>
      </c>
      <c r="AY658" s="18" t="s">
        <v>158</v>
      </c>
      <c r="BE658" s="245">
        <f>IF(N658="základní",J658,0)</f>
        <v>0</v>
      </c>
      <c r="BF658" s="245">
        <f>IF(N658="snížená",J658,0)</f>
        <v>0</v>
      </c>
      <c r="BG658" s="245">
        <f>IF(N658="zákl. přenesená",J658,0)</f>
        <v>0</v>
      </c>
      <c r="BH658" s="245">
        <f>IF(N658="sníž. přenesená",J658,0)</f>
        <v>0</v>
      </c>
      <c r="BI658" s="245">
        <f>IF(N658="nulová",J658,0)</f>
        <v>0</v>
      </c>
      <c r="BJ658" s="18" t="s">
        <v>165</v>
      </c>
      <c r="BK658" s="245">
        <f>ROUND(I658*H658,2)</f>
        <v>0</v>
      </c>
      <c r="BL658" s="18" t="s">
        <v>165</v>
      </c>
      <c r="BM658" s="244" t="s">
        <v>824</v>
      </c>
    </row>
    <row r="659" s="14" customFormat="1">
      <c r="A659" s="14"/>
      <c r="B659" s="257"/>
      <c r="C659" s="258"/>
      <c r="D659" s="248" t="s">
        <v>166</v>
      </c>
      <c r="E659" s="259" t="s">
        <v>1</v>
      </c>
      <c r="F659" s="260" t="s">
        <v>825</v>
      </c>
      <c r="G659" s="258"/>
      <c r="H659" s="261">
        <v>8.2680000000000007</v>
      </c>
      <c r="I659" s="262"/>
      <c r="J659" s="258"/>
      <c r="K659" s="258"/>
      <c r="L659" s="263"/>
      <c r="M659" s="264"/>
      <c r="N659" s="265"/>
      <c r="O659" s="265"/>
      <c r="P659" s="265"/>
      <c r="Q659" s="265"/>
      <c r="R659" s="265"/>
      <c r="S659" s="265"/>
      <c r="T659" s="26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7" t="s">
        <v>166</v>
      </c>
      <c r="AU659" s="267" t="s">
        <v>81</v>
      </c>
      <c r="AV659" s="14" t="s">
        <v>81</v>
      </c>
      <c r="AW659" s="14" t="s">
        <v>30</v>
      </c>
      <c r="AX659" s="14" t="s">
        <v>73</v>
      </c>
      <c r="AY659" s="267" t="s">
        <v>158</v>
      </c>
    </row>
    <row r="660" s="14" customFormat="1">
      <c r="A660" s="14"/>
      <c r="B660" s="257"/>
      <c r="C660" s="258"/>
      <c r="D660" s="248" t="s">
        <v>166</v>
      </c>
      <c r="E660" s="259" t="s">
        <v>1</v>
      </c>
      <c r="F660" s="260" t="s">
        <v>826</v>
      </c>
      <c r="G660" s="258"/>
      <c r="H660" s="261">
        <v>17.277000000000001</v>
      </c>
      <c r="I660" s="262"/>
      <c r="J660" s="258"/>
      <c r="K660" s="258"/>
      <c r="L660" s="263"/>
      <c r="M660" s="264"/>
      <c r="N660" s="265"/>
      <c r="O660" s="265"/>
      <c r="P660" s="265"/>
      <c r="Q660" s="265"/>
      <c r="R660" s="265"/>
      <c r="S660" s="265"/>
      <c r="T660" s="26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7" t="s">
        <v>166</v>
      </c>
      <c r="AU660" s="267" t="s">
        <v>81</v>
      </c>
      <c r="AV660" s="14" t="s">
        <v>81</v>
      </c>
      <c r="AW660" s="14" t="s">
        <v>30</v>
      </c>
      <c r="AX660" s="14" t="s">
        <v>73</v>
      </c>
      <c r="AY660" s="267" t="s">
        <v>158</v>
      </c>
    </row>
    <row r="661" s="13" customFormat="1">
      <c r="A661" s="13"/>
      <c r="B661" s="246"/>
      <c r="C661" s="247"/>
      <c r="D661" s="248" t="s">
        <v>166</v>
      </c>
      <c r="E661" s="249" t="s">
        <v>1</v>
      </c>
      <c r="F661" s="250" t="s">
        <v>827</v>
      </c>
      <c r="G661" s="247"/>
      <c r="H661" s="249" t="s">
        <v>1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6" t="s">
        <v>166</v>
      </c>
      <c r="AU661" s="256" t="s">
        <v>81</v>
      </c>
      <c r="AV661" s="13" t="s">
        <v>79</v>
      </c>
      <c r="AW661" s="13" t="s">
        <v>30</v>
      </c>
      <c r="AX661" s="13" t="s">
        <v>73</v>
      </c>
      <c r="AY661" s="256" t="s">
        <v>158</v>
      </c>
    </row>
    <row r="662" s="14" customFormat="1">
      <c r="A662" s="14"/>
      <c r="B662" s="257"/>
      <c r="C662" s="258"/>
      <c r="D662" s="248" t="s">
        <v>166</v>
      </c>
      <c r="E662" s="259" t="s">
        <v>1</v>
      </c>
      <c r="F662" s="260" t="s">
        <v>828</v>
      </c>
      <c r="G662" s="258"/>
      <c r="H662" s="261">
        <v>19.826000000000001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7" t="s">
        <v>166</v>
      </c>
      <c r="AU662" s="267" t="s">
        <v>81</v>
      </c>
      <c r="AV662" s="14" t="s">
        <v>81</v>
      </c>
      <c r="AW662" s="14" t="s">
        <v>30</v>
      </c>
      <c r="AX662" s="14" t="s">
        <v>73</v>
      </c>
      <c r="AY662" s="267" t="s">
        <v>158</v>
      </c>
    </row>
    <row r="663" s="13" customFormat="1">
      <c r="A663" s="13"/>
      <c r="B663" s="246"/>
      <c r="C663" s="247"/>
      <c r="D663" s="248" t="s">
        <v>166</v>
      </c>
      <c r="E663" s="249" t="s">
        <v>1</v>
      </c>
      <c r="F663" s="250" t="s">
        <v>829</v>
      </c>
      <c r="G663" s="247"/>
      <c r="H663" s="249" t="s">
        <v>1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6" t="s">
        <v>166</v>
      </c>
      <c r="AU663" s="256" t="s">
        <v>81</v>
      </c>
      <c r="AV663" s="13" t="s">
        <v>79</v>
      </c>
      <c r="AW663" s="13" t="s">
        <v>30</v>
      </c>
      <c r="AX663" s="13" t="s">
        <v>73</v>
      </c>
      <c r="AY663" s="256" t="s">
        <v>158</v>
      </c>
    </row>
    <row r="664" s="14" customFormat="1">
      <c r="A664" s="14"/>
      <c r="B664" s="257"/>
      <c r="C664" s="258"/>
      <c r="D664" s="248" t="s">
        <v>166</v>
      </c>
      <c r="E664" s="259" t="s">
        <v>1</v>
      </c>
      <c r="F664" s="260" t="s">
        <v>830</v>
      </c>
      <c r="G664" s="258"/>
      <c r="H664" s="261">
        <v>5.4000000000000004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7" t="s">
        <v>166</v>
      </c>
      <c r="AU664" s="267" t="s">
        <v>81</v>
      </c>
      <c r="AV664" s="14" t="s">
        <v>81</v>
      </c>
      <c r="AW664" s="14" t="s">
        <v>30</v>
      </c>
      <c r="AX664" s="14" t="s">
        <v>73</v>
      </c>
      <c r="AY664" s="267" t="s">
        <v>158</v>
      </c>
    </row>
    <row r="665" s="15" customFormat="1">
      <c r="A665" s="15"/>
      <c r="B665" s="268"/>
      <c r="C665" s="269"/>
      <c r="D665" s="248" t="s">
        <v>166</v>
      </c>
      <c r="E665" s="270" t="s">
        <v>1</v>
      </c>
      <c r="F665" s="271" t="s">
        <v>169</v>
      </c>
      <c r="G665" s="269"/>
      <c r="H665" s="272">
        <v>50.771000000000001</v>
      </c>
      <c r="I665" s="273"/>
      <c r="J665" s="269"/>
      <c r="K665" s="269"/>
      <c r="L665" s="274"/>
      <c r="M665" s="275"/>
      <c r="N665" s="276"/>
      <c r="O665" s="276"/>
      <c r="P665" s="276"/>
      <c r="Q665" s="276"/>
      <c r="R665" s="276"/>
      <c r="S665" s="276"/>
      <c r="T665" s="277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8" t="s">
        <v>166</v>
      </c>
      <c r="AU665" s="278" t="s">
        <v>81</v>
      </c>
      <c r="AV665" s="15" t="s">
        <v>165</v>
      </c>
      <c r="AW665" s="15" t="s">
        <v>30</v>
      </c>
      <c r="AX665" s="15" t="s">
        <v>79</v>
      </c>
      <c r="AY665" s="278" t="s">
        <v>158</v>
      </c>
    </row>
    <row r="666" s="2" customFormat="1" ht="21.75" customHeight="1">
      <c r="A666" s="39"/>
      <c r="B666" s="40"/>
      <c r="C666" s="233" t="s">
        <v>546</v>
      </c>
      <c r="D666" s="233" t="s">
        <v>160</v>
      </c>
      <c r="E666" s="234" t="s">
        <v>831</v>
      </c>
      <c r="F666" s="235" t="s">
        <v>832</v>
      </c>
      <c r="G666" s="236" t="s">
        <v>176</v>
      </c>
      <c r="H666" s="237">
        <v>3.5430000000000001</v>
      </c>
      <c r="I666" s="238"/>
      <c r="J666" s="239">
        <f>ROUND(I666*H666,2)</f>
        <v>0</v>
      </c>
      <c r="K666" s="235" t="s">
        <v>164</v>
      </c>
      <c r="L666" s="45"/>
      <c r="M666" s="240" t="s">
        <v>1</v>
      </c>
      <c r="N666" s="241" t="s">
        <v>40</v>
      </c>
      <c r="O666" s="93"/>
      <c r="P666" s="242">
        <f>O666*H666</f>
        <v>0</v>
      </c>
      <c r="Q666" s="242">
        <v>0</v>
      </c>
      <c r="R666" s="242">
        <f>Q666*H666</f>
        <v>0</v>
      </c>
      <c r="S666" s="242">
        <v>1.5940000000000001</v>
      </c>
      <c r="T666" s="243">
        <f>S666*H666</f>
        <v>5.6475420000000005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4" t="s">
        <v>165</v>
      </c>
      <c r="AT666" s="244" t="s">
        <v>160</v>
      </c>
      <c r="AU666" s="244" t="s">
        <v>81</v>
      </c>
      <c r="AY666" s="18" t="s">
        <v>158</v>
      </c>
      <c r="BE666" s="245">
        <f>IF(N666="základní",J666,0)</f>
        <v>0</v>
      </c>
      <c r="BF666" s="245">
        <f>IF(N666="snížená",J666,0)</f>
        <v>0</v>
      </c>
      <c r="BG666" s="245">
        <f>IF(N666="zákl. přenesená",J666,0)</f>
        <v>0</v>
      </c>
      <c r="BH666" s="245">
        <f>IF(N666="sníž. přenesená",J666,0)</f>
        <v>0</v>
      </c>
      <c r="BI666" s="245">
        <f>IF(N666="nulová",J666,0)</f>
        <v>0</v>
      </c>
      <c r="BJ666" s="18" t="s">
        <v>165</v>
      </c>
      <c r="BK666" s="245">
        <f>ROUND(I666*H666,2)</f>
        <v>0</v>
      </c>
      <c r="BL666" s="18" t="s">
        <v>165</v>
      </c>
      <c r="BM666" s="244" t="s">
        <v>833</v>
      </c>
    </row>
    <row r="667" s="14" customFormat="1">
      <c r="A667" s="14"/>
      <c r="B667" s="257"/>
      <c r="C667" s="258"/>
      <c r="D667" s="248" t="s">
        <v>166</v>
      </c>
      <c r="E667" s="259" t="s">
        <v>1</v>
      </c>
      <c r="F667" s="260" t="s">
        <v>834</v>
      </c>
      <c r="G667" s="258"/>
      <c r="H667" s="261">
        <v>0.92300000000000004</v>
      </c>
      <c r="I667" s="262"/>
      <c r="J667" s="258"/>
      <c r="K667" s="258"/>
      <c r="L667" s="263"/>
      <c r="M667" s="264"/>
      <c r="N667" s="265"/>
      <c r="O667" s="265"/>
      <c r="P667" s="265"/>
      <c r="Q667" s="265"/>
      <c r="R667" s="265"/>
      <c r="S667" s="265"/>
      <c r="T667" s="26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7" t="s">
        <v>166</v>
      </c>
      <c r="AU667" s="267" t="s">
        <v>81</v>
      </c>
      <c r="AV667" s="14" t="s">
        <v>81</v>
      </c>
      <c r="AW667" s="14" t="s">
        <v>30</v>
      </c>
      <c r="AX667" s="14" t="s">
        <v>73</v>
      </c>
      <c r="AY667" s="267" t="s">
        <v>158</v>
      </c>
    </row>
    <row r="668" s="14" customFormat="1">
      <c r="A668" s="14"/>
      <c r="B668" s="257"/>
      <c r="C668" s="258"/>
      <c r="D668" s="248" t="s">
        <v>166</v>
      </c>
      <c r="E668" s="259" t="s">
        <v>1</v>
      </c>
      <c r="F668" s="260" t="s">
        <v>835</v>
      </c>
      <c r="G668" s="258"/>
      <c r="H668" s="261">
        <v>0.068000000000000005</v>
      </c>
      <c r="I668" s="262"/>
      <c r="J668" s="258"/>
      <c r="K668" s="258"/>
      <c r="L668" s="263"/>
      <c r="M668" s="264"/>
      <c r="N668" s="265"/>
      <c r="O668" s="265"/>
      <c r="P668" s="265"/>
      <c r="Q668" s="265"/>
      <c r="R668" s="265"/>
      <c r="S668" s="265"/>
      <c r="T668" s="26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7" t="s">
        <v>166</v>
      </c>
      <c r="AU668" s="267" t="s">
        <v>81</v>
      </c>
      <c r="AV668" s="14" t="s">
        <v>81</v>
      </c>
      <c r="AW668" s="14" t="s">
        <v>30</v>
      </c>
      <c r="AX668" s="14" t="s">
        <v>73</v>
      </c>
      <c r="AY668" s="267" t="s">
        <v>158</v>
      </c>
    </row>
    <row r="669" s="14" customFormat="1">
      <c r="A669" s="14"/>
      <c r="B669" s="257"/>
      <c r="C669" s="258"/>
      <c r="D669" s="248" t="s">
        <v>166</v>
      </c>
      <c r="E669" s="259" t="s">
        <v>1</v>
      </c>
      <c r="F669" s="260" t="s">
        <v>836</v>
      </c>
      <c r="G669" s="258"/>
      <c r="H669" s="261">
        <v>2.552</v>
      </c>
      <c r="I669" s="262"/>
      <c r="J669" s="258"/>
      <c r="K669" s="258"/>
      <c r="L669" s="263"/>
      <c r="M669" s="264"/>
      <c r="N669" s="265"/>
      <c r="O669" s="265"/>
      <c r="P669" s="265"/>
      <c r="Q669" s="265"/>
      <c r="R669" s="265"/>
      <c r="S669" s="265"/>
      <c r="T669" s="26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7" t="s">
        <v>166</v>
      </c>
      <c r="AU669" s="267" t="s">
        <v>81</v>
      </c>
      <c r="AV669" s="14" t="s">
        <v>81</v>
      </c>
      <c r="AW669" s="14" t="s">
        <v>30</v>
      </c>
      <c r="AX669" s="14" t="s">
        <v>73</v>
      </c>
      <c r="AY669" s="267" t="s">
        <v>158</v>
      </c>
    </row>
    <row r="670" s="15" customFormat="1">
      <c r="A670" s="15"/>
      <c r="B670" s="268"/>
      <c r="C670" s="269"/>
      <c r="D670" s="248" t="s">
        <v>166</v>
      </c>
      <c r="E670" s="270" t="s">
        <v>1</v>
      </c>
      <c r="F670" s="271" t="s">
        <v>169</v>
      </c>
      <c r="G670" s="269"/>
      <c r="H670" s="272">
        <v>3.5430000000000001</v>
      </c>
      <c r="I670" s="273"/>
      <c r="J670" s="269"/>
      <c r="K670" s="269"/>
      <c r="L670" s="274"/>
      <c r="M670" s="275"/>
      <c r="N670" s="276"/>
      <c r="O670" s="276"/>
      <c r="P670" s="276"/>
      <c r="Q670" s="276"/>
      <c r="R670" s="276"/>
      <c r="S670" s="276"/>
      <c r="T670" s="277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8" t="s">
        <v>166</v>
      </c>
      <c r="AU670" s="278" t="s">
        <v>81</v>
      </c>
      <c r="AV670" s="15" t="s">
        <v>165</v>
      </c>
      <c r="AW670" s="15" t="s">
        <v>30</v>
      </c>
      <c r="AX670" s="15" t="s">
        <v>79</v>
      </c>
      <c r="AY670" s="278" t="s">
        <v>158</v>
      </c>
    </row>
    <row r="671" s="2" customFormat="1" ht="16.5" customHeight="1">
      <c r="A671" s="39"/>
      <c r="B671" s="40"/>
      <c r="C671" s="233" t="s">
        <v>837</v>
      </c>
      <c r="D671" s="233" t="s">
        <v>160</v>
      </c>
      <c r="E671" s="234" t="s">
        <v>838</v>
      </c>
      <c r="F671" s="235" t="s">
        <v>839</v>
      </c>
      <c r="G671" s="236" t="s">
        <v>163</v>
      </c>
      <c r="H671" s="237">
        <v>24.739999999999998</v>
      </c>
      <c r="I671" s="238"/>
      <c r="J671" s="239">
        <f>ROUND(I671*H671,2)</f>
        <v>0</v>
      </c>
      <c r="K671" s="235" t="s">
        <v>164</v>
      </c>
      <c r="L671" s="45"/>
      <c r="M671" s="240" t="s">
        <v>1</v>
      </c>
      <c r="N671" s="241" t="s">
        <v>40</v>
      </c>
      <c r="O671" s="93"/>
      <c r="P671" s="242">
        <f>O671*H671</f>
        <v>0</v>
      </c>
      <c r="Q671" s="242">
        <v>0</v>
      </c>
      <c r="R671" s="242">
        <f>Q671*H671</f>
        <v>0</v>
      </c>
      <c r="S671" s="242">
        <v>0.29699999999999999</v>
      </c>
      <c r="T671" s="243">
        <f>S671*H671</f>
        <v>7.3477799999999993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4" t="s">
        <v>165</v>
      </c>
      <c r="AT671" s="244" t="s">
        <v>160</v>
      </c>
      <c r="AU671" s="244" t="s">
        <v>81</v>
      </c>
      <c r="AY671" s="18" t="s">
        <v>158</v>
      </c>
      <c r="BE671" s="245">
        <f>IF(N671="základní",J671,0)</f>
        <v>0</v>
      </c>
      <c r="BF671" s="245">
        <f>IF(N671="snížená",J671,0)</f>
        <v>0</v>
      </c>
      <c r="BG671" s="245">
        <f>IF(N671="zákl. přenesená",J671,0)</f>
        <v>0</v>
      </c>
      <c r="BH671" s="245">
        <f>IF(N671="sníž. přenesená",J671,0)</f>
        <v>0</v>
      </c>
      <c r="BI671" s="245">
        <f>IF(N671="nulová",J671,0)</f>
        <v>0</v>
      </c>
      <c r="BJ671" s="18" t="s">
        <v>165</v>
      </c>
      <c r="BK671" s="245">
        <f>ROUND(I671*H671,2)</f>
        <v>0</v>
      </c>
      <c r="BL671" s="18" t="s">
        <v>165</v>
      </c>
      <c r="BM671" s="244" t="s">
        <v>840</v>
      </c>
    </row>
    <row r="672" s="13" customFormat="1">
      <c r="A672" s="13"/>
      <c r="B672" s="246"/>
      <c r="C672" s="247"/>
      <c r="D672" s="248" t="s">
        <v>166</v>
      </c>
      <c r="E672" s="249" t="s">
        <v>1</v>
      </c>
      <c r="F672" s="250" t="s">
        <v>272</v>
      </c>
      <c r="G672" s="247"/>
      <c r="H672" s="249" t="s">
        <v>1</v>
      </c>
      <c r="I672" s="251"/>
      <c r="J672" s="247"/>
      <c r="K672" s="247"/>
      <c r="L672" s="252"/>
      <c r="M672" s="253"/>
      <c r="N672" s="254"/>
      <c r="O672" s="254"/>
      <c r="P672" s="254"/>
      <c r="Q672" s="254"/>
      <c r="R672" s="254"/>
      <c r="S672" s="254"/>
      <c r="T672" s="25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6" t="s">
        <v>166</v>
      </c>
      <c r="AU672" s="256" t="s">
        <v>81</v>
      </c>
      <c r="AV672" s="13" t="s">
        <v>79</v>
      </c>
      <c r="AW672" s="13" t="s">
        <v>30</v>
      </c>
      <c r="AX672" s="13" t="s">
        <v>73</v>
      </c>
      <c r="AY672" s="256" t="s">
        <v>158</v>
      </c>
    </row>
    <row r="673" s="14" customFormat="1">
      <c r="A673" s="14"/>
      <c r="B673" s="257"/>
      <c r="C673" s="258"/>
      <c r="D673" s="248" t="s">
        <v>166</v>
      </c>
      <c r="E673" s="259" t="s">
        <v>1</v>
      </c>
      <c r="F673" s="260" t="s">
        <v>841</v>
      </c>
      <c r="G673" s="258"/>
      <c r="H673" s="261">
        <v>3.7799999999999998</v>
      </c>
      <c r="I673" s="262"/>
      <c r="J673" s="258"/>
      <c r="K673" s="258"/>
      <c r="L673" s="263"/>
      <c r="M673" s="264"/>
      <c r="N673" s="265"/>
      <c r="O673" s="265"/>
      <c r="P673" s="265"/>
      <c r="Q673" s="265"/>
      <c r="R673" s="265"/>
      <c r="S673" s="265"/>
      <c r="T673" s="26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7" t="s">
        <v>166</v>
      </c>
      <c r="AU673" s="267" t="s">
        <v>81</v>
      </c>
      <c r="AV673" s="14" t="s">
        <v>81</v>
      </c>
      <c r="AW673" s="14" t="s">
        <v>30</v>
      </c>
      <c r="AX673" s="14" t="s">
        <v>73</v>
      </c>
      <c r="AY673" s="267" t="s">
        <v>158</v>
      </c>
    </row>
    <row r="674" s="13" customFormat="1">
      <c r="A674" s="13"/>
      <c r="B674" s="246"/>
      <c r="C674" s="247"/>
      <c r="D674" s="248" t="s">
        <v>166</v>
      </c>
      <c r="E674" s="249" t="s">
        <v>1</v>
      </c>
      <c r="F674" s="250" t="s">
        <v>842</v>
      </c>
      <c r="G674" s="247"/>
      <c r="H674" s="249" t="s">
        <v>1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6" t="s">
        <v>166</v>
      </c>
      <c r="AU674" s="256" t="s">
        <v>81</v>
      </c>
      <c r="AV674" s="13" t="s">
        <v>79</v>
      </c>
      <c r="AW674" s="13" t="s">
        <v>30</v>
      </c>
      <c r="AX674" s="13" t="s">
        <v>73</v>
      </c>
      <c r="AY674" s="256" t="s">
        <v>158</v>
      </c>
    </row>
    <row r="675" s="14" customFormat="1">
      <c r="A675" s="14"/>
      <c r="B675" s="257"/>
      <c r="C675" s="258"/>
      <c r="D675" s="248" t="s">
        <v>166</v>
      </c>
      <c r="E675" s="259" t="s">
        <v>1</v>
      </c>
      <c r="F675" s="260" t="s">
        <v>843</v>
      </c>
      <c r="G675" s="258"/>
      <c r="H675" s="261">
        <v>15</v>
      </c>
      <c r="I675" s="262"/>
      <c r="J675" s="258"/>
      <c r="K675" s="258"/>
      <c r="L675" s="263"/>
      <c r="M675" s="264"/>
      <c r="N675" s="265"/>
      <c r="O675" s="265"/>
      <c r="P675" s="265"/>
      <c r="Q675" s="265"/>
      <c r="R675" s="265"/>
      <c r="S675" s="265"/>
      <c r="T675" s="26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7" t="s">
        <v>166</v>
      </c>
      <c r="AU675" s="267" t="s">
        <v>81</v>
      </c>
      <c r="AV675" s="14" t="s">
        <v>81</v>
      </c>
      <c r="AW675" s="14" t="s">
        <v>30</v>
      </c>
      <c r="AX675" s="14" t="s">
        <v>73</v>
      </c>
      <c r="AY675" s="267" t="s">
        <v>158</v>
      </c>
    </row>
    <row r="676" s="13" customFormat="1">
      <c r="A676" s="13"/>
      <c r="B676" s="246"/>
      <c r="C676" s="247"/>
      <c r="D676" s="248" t="s">
        <v>166</v>
      </c>
      <c r="E676" s="249" t="s">
        <v>1</v>
      </c>
      <c r="F676" s="250" t="s">
        <v>844</v>
      </c>
      <c r="G676" s="247"/>
      <c r="H676" s="249" t="s">
        <v>1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6" t="s">
        <v>166</v>
      </c>
      <c r="AU676" s="256" t="s">
        <v>81</v>
      </c>
      <c r="AV676" s="13" t="s">
        <v>79</v>
      </c>
      <c r="AW676" s="13" t="s">
        <v>30</v>
      </c>
      <c r="AX676" s="13" t="s">
        <v>73</v>
      </c>
      <c r="AY676" s="256" t="s">
        <v>158</v>
      </c>
    </row>
    <row r="677" s="14" customFormat="1">
      <c r="A677" s="14"/>
      <c r="B677" s="257"/>
      <c r="C677" s="258"/>
      <c r="D677" s="248" t="s">
        <v>166</v>
      </c>
      <c r="E677" s="259" t="s">
        <v>1</v>
      </c>
      <c r="F677" s="260" t="s">
        <v>845</v>
      </c>
      <c r="G677" s="258"/>
      <c r="H677" s="261">
        <v>0.35999999999999999</v>
      </c>
      <c r="I677" s="262"/>
      <c r="J677" s="258"/>
      <c r="K677" s="258"/>
      <c r="L677" s="263"/>
      <c r="M677" s="264"/>
      <c r="N677" s="265"/>
      <c r="O677" s="265"/>
      <c r="P677" s="265"/>
      <c r="Q677" s="265"/>
      <c r="R677" s="265"/>
      <c r="S677" s="265"/>
      <c r="T677" s="26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7" t="s">
        <v>166</v>
      </c>
      <c r="AU677" s="267" t="s">
        <v>81</v>
      </c>
      <c r="AV677" s="14" t="s">
        <v>81</v>
      </c>
      <c r="AW677" s="14" t="s">
        <v>30</v>
      </c>
      <c r="AX677" s="14" t="s">
        <v>73</v>
      </c>
      <c r="AY677" s="267" t="s">
        <v>158</v>
      </c>
    </row>
    <row r="678" s="14" customFormat="1">
      <c r="A678" s="14"/>
      <c r="B678" s="257"/>
      <c r="C678" s="258"/>
      <c r="D678" s="248" t="s">
        <v>166</v>
      </c>
      <c r="E678" s="259" t="s">
        <v>1</v>
      </c>
      <c r="F678" s="260" t="s">
        <v>846</v>
      </c>
      <c r="G678" s="258"/>
      <c r="H678" s="261">
        <v>5.5999999999999996</v>
      </c>
      <c r="I678" s="262"/>
      <c r="J678" s="258"/>
      <c r="K678" s="258"/>
      <c r="L678" s="263"/>
      <c r="M678" s="264"/>
      <c r="N678" s="265"/>
      <c r="O678" s="265"/>
      <c r="P678" s="265"/>
      <c r="Q678" s="265"/>
      <c r="R678" s="265"/>
      <c r="S678" s="265"/>
      <c r="T678" s="26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7" t="s">
        <v>166</v>
      </c>
      <c r="AU678" s="267" t="s">
        <v>81</v>
      </c>
      <c r="AV678" s="14" t="s">
        <v>81</v>
      </c>
      <c r="AW678" s="14" t="s">
        <v>30</v>
      </c>
      <c r="AX678" s="14" t="s">
        <v>73</v>
      </c>
      <c r="AY678" s="267" t="s">
        <v>158</v>
      </c>
    </row>
    <row r="679" s="15" customFormat="1">
      <c r="A679" s="15"/>
      <c r="B679" s="268"/>
      <c r="C679" s="269"/>
      <c r="D679" s="248" t="s">
        <v>166</v>
      </c>
      <c r="E679" s="270" t="s">
        <v>1</v>
      </c>
      <c r="F679" s="271" t="s">
        <v>169</v>
      </c>
      <c r="G679" s="269"/>
      <c r="H679" s="272">
        <v>24.740000000000002</v>
      </c>
      <c r="I679" s="273"/>
      <c r="J679" s="269"/>
      <c r="K679" s="269"/>
      <c r="L679" s="274"/>
      <c r="M679" s="275"/>
      <c r="N679" s="276"/>
      <c r="O679" s="276"/>
      <c r="P679" s="276"/>
      <c r="Q679" s="276"/>
      <c r="R679" s="276"/>
      <c r="S679" s="276"/>
      <c r="T679" s="277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78" t="s">
        <v>166</v>
      </c>
      <c r="AU679" s="278" t="s">
        <v>81</v>
      </c>
      <c r="AV679" s="15" t="s">
        <v>165</v>
      </c>
      <c r="AW679" s="15" t="s">
        <v>30</v>
      </c>
      <c r="AX679" s="15" t="s">
        <v>79</v>
      </c>
      <c r="AY679" s="278" t="s">
        <v>158</v>
      </c>
    </row>
    <row r="680" s="2" customFormat="1" ht="16.5" customHeight="1">
      <c r="A680" s="39"/>
      <c r="B680" s="40"/>
      <c r="C680" s="233" t="s">
        <v>562</v>
      </c>
      <c r="D680" s="233" t="s">
        <v>160</v>
      </c>
      <c r="E680" s="234" t="s">
        <v>847</v>
      </c>
      <c r="F680" s="235" t="s">
        <v>848</v>
      </c>
      <c r="G680" s="236" t="s">
        <v>163</v>
      </c>
      <c r="H680" s="237">
        <v>1.2909999999999999</v>
      </c>
      <c r="I680" s="238"/>
      <c r="J680" s="239">
        <f>ROUND(I680*H680,2)</f>
        <v>0</v>
      </c>
      <c r="K680" s="235" t="s">
        <v>164</v>
      </c>
      <c r="L680" s="45"/>
      <c r="M680" s="240" t="s">
        <v>1</v>
      </c>
      <c r="N680" s="241" t="s">
        <v>40</v>
      </c>
      <c r="O680" s="93"/>
      <c r="P680" s="242">
        <f>O680*H680</f>
        <v>0</v>
      </c>
      <c r="Q680" s="242">
        <v>0</v>
      </c>
      <c r="R680" s="242">
        <f>Q680*H680</f>
        <v>0</v>
      </c>
      <c r="S680" s="242">
        <v>0.082000000000000003</v>
      </c>
      <c r="T680" s="243">
        <f>S680*H680</f>
        <v>0.105862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4" t="s">
        <v>165</v>
      </c>
      <c r="AT680" s="244" t="s">
        <v>160</v>
      </c>
      <c r="AU680" s="244" t="s">
        <v>81</v>
      </c>
      <c r="AY680" s="18" t="s">
        <v>158</v>
      </c>
      <c r="BE680" s="245">
        <f>IF(N680="základní",J680,0)</f>
        <v>0</v>
      </c>
      <c r="BF680" s="245">
        <f>IF(N680="snížená",J680,0)</f>
        <v>0</v>
      </c>
      <c r="BG680" s="245">
        <f>IF(N680="zákl. přenesená",J680,0)</f>
        <v>0</v>
      </c>
      <c r="BH680" s="245">
        <f>IF(N680="sníž. přenesená",J680,0)</f>
        <v>0</v>
      </c>
      <c r="BI680" s="245">
        <f>IF(N680="nulová",J680,0)</f>
        <v>0</v>
      </c>
      <c r="BJ680" s="18" t="s">
        <v>165</v>
      </c>
      <c r="BK680" s="245">
        <f>ROUND(I680*H680,2)</f>
        <v>0</v>
      </c>
      <c r="BL680" s="18" t="s">
        <v>165</v>
      </c>
      <c r="BM680" s="244" t="s">
        <v>849</v>
      </c>
    </row>
    <row r="681" s="14" customFormat="1">
      <c r="A681" s="14"/>
      <c r="B681" s="257"/>
      <c r="C681" s="258"/>
      <c r="D681" s="248" t="s">
        <v>166</v>
      </c>
      <c r="E681" s="259" t="s">
        <v>1</v>
      </c>
      <c r="F681" s="260" t="s">
        <v>850</v>
      </c>
      <c r="G681" s="258"/>
      <c r="H681" s="261">
        <v>0.79100000000000004</v>
      </c>
      <c r="I681" s="262"/>
      <c r="J681" s="258"/>
      <c r="K681" s="258"/>
      <c r="L681" s="263"/>
      <c r="M681" s="264"/>
      <c r="N681" s="265"/>
      <c r="O681" s="265"/>
      <c r="P681" s="265"/>
      <c r="Q681" s="265"/>
      <c r="R681" s="265"/>
      <c r="S681" s="265"/>
      <c r="T681" s="26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7" t="s">
        <v>166</v>
      </c>
      <c r="AU681" s="267" t="s">
        <v>81</v>
      </c>
      <c r="AV681" s="14" t="s">
        <v>81</v>
      </c>
      <c r="AW681" s="14" t="s">
        <v>30</v>
      </c>
      <c r="AX681" s="14" t="s">
        <v>73</v>
      </c>
      <c r="AY681" s="267" t="s">
        <v>158</v>
      </c>
    </row>
    <row r="682" s="14" customFormat="1">
      <c r="A682" s="14"/>
      <c r="B682" s="257"/>
      <c r="C682" s="258"/>
      <c r="D682" s="248" t="s">
        <v>166</v>
      </c>
      <c r="E682" s="259" t="s">
        <v>1</v>
      </c>
      <c r="F682" s="260" t="s">
        <v>851</v>
      </c>
      <c r="G682" s="258"/>
      <c r="H682" s="261">
        <v>0.5</v>
      </c>
      <c r="I682" s="262"/>
      <c r="J682" s="258"/>
      <c r="K682" s="258"/>
      <c r="L682" s="263"/>
      <c r="M682" s="264"/>
      <c r="N682" s="265"/>
      <c r="O682" s="265"/>
      <c r="P682" s="265"/>
      <c r="Q682" s="265"/>
      <c r="R682" s="265"/>
      <c r="S682" s="265"/>
      <c r="T682" s="26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7" t="s">
        <v>166</v>
      </c>
      <c r="AU682" s="267" t="s">
        <v>81</v>
      </c>
      <c r="AV682" s="14" t="s">
        <v>81</v>
      </c>
      <c r="AW682" s="14" t="s">
        <v>30</v>
      </c>
      <c r="AX682" s="14" t="s">
        <v>73</v>
      </c>
      <c r="AY682" s="267" t="s">
        <v>158</v>
      </c>
    </row>
    <row r="683" s="15" customFormat="1">
      <c r="A683" s="15"/>
      <c r="B683" s="268"/>
      <c r="C683" s="269"/>
      <c r="D683" s="248" t="s">
        <v>166</v>
      </c>
      <c r="E683" s="270" t="s">
        <v>1</v>
      </c>
      <c r="F683" s="271" t="s">
        <v>169</v>
      </c>
      <c r="G683" s="269"/>
      <c r="H683" s="272">
        <v>1.2909999999999999</v>
      </c>
      <c r="I683" s="273"/>
      <c r="J683" s="269"/>
      <c r="K683" s="269"/>
      <c r="L683" s="274"/>
      <c r="M683" s="275"/>
      <c r="N683" s="276"/>
      <c r="O683" s="276"/>
      <c r="P683" s="276"/>
      <c r="Q683" s="276"/>
      <c r="R683" s="276"/>
      <c r="S683" s="276"/>
      <c r="T683" s="277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78" t="s">
        <v>166</v>
      </c>
      <c r="AU683" s="278" t="s">
        <v>81</v>
      </c>
      <c r="AV683" s="15" t="s">
        <v>165</v>
      </c>
      <c r="AW683" s="15" t="s">
        <v>30</v>
      </c>
      <c r="AX683" s="15" t="s">
        <v>79</v>
      </c>
      <c r="AY683" s="278" t="s">
        <v>158</v>
      </c>
    </row>
    <row r="684" s="2" customFormat="1" ht="21.75" customHeight="1">
      <c r="A684" s="39"/>
      <c r="B684" s="40"/>
      <c r="C684" s="233" t="s">
        <v>852</v>
      </c>
      <c r="D684" s="233" t="s">
        <v>160</v>
      </c>
      <c r="E684" s="234" t="s">
        <v>853</v>
      </c>
      <c r="F684" s="235" t="s">
        <v>854</v>
      </c>
      <c r="G684" s="236" t="s">
        <v>198</v>
      </c>
      <c r="H684" s="237">
        <v>4.0599999999999996</v>
      </c>
      <c r="I684" s="238"/>
      <c r="J684" s="239">
        <f>ROUND(I684*H684,2)</f>
        <v>0</v>
      </c>
      <c r="K684" s="235" t="s">
        <v>164</v>
      </c>
      <c r="L684" s="45"/>
      <c r="M684" s="240" t="s">
        <v>1</v>
      </c>
      <c r="N684" s="241" t="s">
        <v>40</v>
      </c>
      <c r="O684" s="93"/>
      <c r="P684" s="242">
        <f>O684*H684</f>
        <v>0</v>
      </c>
      <c r="Q684" s="242">
        <v>0</v>
      </c>
      <c r="R684" s="242">
        <f>Q684*H684</f>
        <v>0</v>
      </c>
      <c r="S684" s="242">
        <v>0.112</v>
      </c>
      <c r="T684" s="243">
        <f>S684*H684</f>
        <v>0.45471999999999996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4" t="s">
        <v>165</v>
      </c>
      <c r="AT684" s="244" t="s">
        <v>160</v>
      </c>
      <c r="AU684" s="244" t="s">
        <v>81</v>
      </c>
      <c r="AY684" s="18" t="s">
        <v>158</v>
      </c>
      <c r="BE684" s="245">
        <f>IF(N684="základní",J684,0)</f>
        <v>0</v>
      </c>
      <c r="BF684" s="245">
        <f>IF(N684="snížená",J684,0)</f>
        <v>0</v>
      </c>
      <c r="BG684" s="245">
        <f>IF(N684="zákl. přenesená",J684,0)</f>
        <v>0</v>
      </c>
      <c r="BH684" s="245">
        <f>IF(N684="sníž. přenesená",J684,0)</f>
        <v>0</v>
      </c>
      <c r="BI684" s="245">
        <f>IF(N684="nulová",J684,0)</f>
        <v>0</v>
      </c>
      <c r="BJ684" s="18" t="s">
        <v>165</v>
      </c>
      <c r="BK684" s="245">
        <f>ROUND(I684*H684,2)</f>
        <v>0</v>
      </c>
      <c r="BL684" s="18" t="s">
        <v>165</v>
      </c>
      <c r="BM684" s="244" t="s">
        <v>855</v>
      </c>
    </row>
    <row r="685" s="14" customFormat="1">
      <c r="A685" s="14"/>
      <c r="B685" s="257"/>
      <c r="C685" s="258"/>
      <c r="D685" s="248" t="s">
        <v>166</v>
      </c>
      <c r="E685" s="259" t="s">
        <v>1</v>
      </c>
      <c r="F685" s="260" t="s">
        <v>856</v>
      </c>
      <c r="G685" s="258"/>
      <c r="H685" s="261">
        <v>4.0599999999999996</v>
      </c>
      <c r="I685" s="262"/>
      <c r="J685" s="258"/>
      <c r="K685" s="258"/>
      <c r="L685" s="263"/>
      <c r="M685" s="264"/>
      <c r="N685" s="265"/>
      <c r="O685" s="265"/>
      <c r="P685" s="265"/>
      <c r="Q685" s="265"/>
      <c r="R685" s="265"/>
      <c r="S685" s="265"/>
      <c r="T685" s="26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7" t="s">
        <v>166</v>
      </c>
      <c r="AU685" s="267" t="s">
        <v>81</v>
      </c>
      <c r="AV685" s="14" t="s">
        <v>81</v>
      </c>
      <c r="AW685" s="14" t="s">
        <v>30</v>
      </c>
      <c r="AX685" s="14" t="s">
        <v>73</v>
      </c>
      <c r="AY685" s="267" t="s">
        <v>158</v>
      </c>
    </row>
    <row r="686" s="15" customFormat="1">
      <c r="A686" s="15"/>
      <c r="B686" s="268"/>
      <c r="C686" s="269"/>
      <c r="D686" s="248" t="s">
        <v>166</v>
      </c>
      <c r="E686" s="270" t="s">
        <v>1</v>
      </c>
      <c r="F686" s="271" t="s">
        <v>169</v>
      </c>
      <c r="G686" s="269"/>
      <c r="H686" s="272">
        <v>4.0599999999999996</v>
      </c>
      <c r="I686" s="273"/>
      <c r="J686" s="269"/>
      <c r="K686" s="269"/>
      <c r="L686" s="274"/>
      <c r="M686" s="275"/>
      <c r="N686" s="276"/>
      <c r="O686" s="276"/>
      <c r="P686" s="276"/>
      <c r="Q686" s="276"/>
      <c r="R686" s="276"/>
      <c r="S686" s="276"/>
      <c r="T686" s="27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8" t="s">
        <v>166</v>
      </c>
      <c r="AU686" s="278" t="s">
        <v>81</v>
      </c>
      <c r="AV686" s="15" t="s">
        <v>165</v>
      </c>
      <c r="AW686" s="15" t="s">
        <v>30</v>
      </c>
      <c r="AX686" s="15" t="s">
        <v>79</v>
      </c>
      <c r="AY686" s="278" t="s">
        <v>158</v>
      </c>
    </row>
    <row r="687" s="2" customFormat="1" ht="21.75" customHeight="1">
      <c r="A687" s="39"/>
      <c r="B687" s="40"/>
      <c r="C687" s="233" t="s">
        <v>565</v>
      </c>
      <c r="D687" s="233" t="s">
        <v>160</v>
      </c>
      <c r="E687" s="234" t="s">
        <v>857</v>
      </c>
      <c r="F687" s="235" t="s">
        <v>858</v>
      </c>
      <c r="G687" s="236" t="s">
        <v>176</v>
      </c>
      <c r="H687" s="237">
        <v>0.113</v>
      </c>
      <c r="I687" s="238"/>
      <c r="J687" s="239">
        <f>ROUND(I687*H687,2)</f>
        <v>0</v>
      </c>
      <c r="K687" s="235" t="s">
        <v>164</v>
      </c>
      <c r="L687" s="45"/>
      <c r="M687" s="240" t="s">
        <v>1</v>
      </c>
      <c r="N687" s="241" t="s">
        <v>40</v>
      </c>
      <c r="O687" s="93"/>
      <c r="P687" s="242">
        <f>O687*H687</f>
        <v>0</v>
      </c>
      <c r="Q687" s="242">
        <v>0</v>
      </c>
      <c r="R687" s="242">
        <f>Q687*H687</f>
        <v>0</v>
      </c>
      <c r="S687" s="242">
        <v>2.3999999999999999</v>
      </c>
      <c r="T687" s="243">
        <f>S687*H687</f>
        <v>0.2712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4" t="s">
        <v>165</v>
      </c>
      <c r="AT687" s="244" t="s">
        <v>160</v>
      </c>
      <c r="AU687" s="244" t="s">
        <v>81</v>
      </c>
      <c r="AY687" s="18" t="s">
        <v>158</v>
      </c>
      <c r="BE687" s="245">
        <f>IF(N687="základní",J687,0)</f>
        <v>0</v>
      </c>
      <c r="BF687" s="245">
        <f>IF(N687="snížená",J687,0)</f>
        <v>0</v>
      </c>
      <c r="BG687" s="245">
        <f>IF(N687="zákl. přenesená",J687,0)</f>
        <v>0</v>
      </c>
      <c r="BH687" s="245">
        <f>IF(N687="sníž. přenesená",J687,0)</f>
        <v>0</v>
      </c>
      <c r="BI687" s="245">
        <f>IF(N687="nulová",J687,0)</f>
        <v>0</v>
      </c>
      <c r="BJ687" s="18" t="s">
        <v>165</v>
      </c>
      <c r="BK687" s="245">
        <f>ROUND(I687*H687,2)</f>
        <v>0</v>
      </c>
      <c r="BL687" s="18" t="s">
        <v>165</v>
      </c>
      <c r="BM687" s="244" t="s">
        <v>859</v>
      </c>
    </row>
    <row r="688" s="13" customFormat="1">
      <c r="A688" s="13"/>
      <c r="B688" s="246"/>
      <c r="C688" s="247"/>
      <c r="D688" s="248" t="s">
        <v>166</v>
      </c>
      <c r="E688" s="249" t="s">
        <v>1</v>
      </c>
      <c r="F688" s="250" t="s">
        <v>860</v>
      </c>
      <c r="G688" s="247"/>
      <c r="H688" s="249" t="s">
        <v>1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6" t="s">
        <v>166</v>
      </c>
      <c r="AU688" s="256" t="s">
        <v>81</v>
      </c>
      <c r="AV688" s="13" t="s">
        <v>79</v>
      </c>
      <c r="AW688" s="13" t="s">
        <v>30</v>
      </c>
      <c r="AX688" s="13" t="s">
        <v>73</v>
      </c>
      <c r="AY688" s="256" t="s">
        <v>158</v>
      </c>
    </row>
    <row r="689" s="14" customFormat="1">
      <c r="A689" s="14"/>
      <c r="B689" s="257"/>
      <c r="C689" s="258"/>
      <c r="D689" s="248" t="s">
        <v>166</v>
      </c>
      <c r="E689" s="259" t="s">
        <v>1</v>
      </c>
      <c r="F689" s="260" t="s">
        <v>861</v>
      </c>
      <c r="G689" s="258"/>
      <c r="H689" s="261">
        <v>0.113</v>
      </c>
      <c r="I689" s="262"/>
      <c r="J689" s="258"/>
      <c r="K689" s="258"/>
      <c r="L689" s="263"/>
      <c r="M689" s="264"/>
      <c r="N689" s="265"/>
      <c r="O689" s="265"/>
      <c r="P689" s="265"/>
      <c r="Q689" s="265"/>
      <c r="R689" s="265"/>
      <c r="S689" s="265"/>
      <c r="T689" s="26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7" t="s">
        <v>166</v>
      </c>
      <c r="AU689" s="267" t="s">
        <v>81</v>
      </c>
      <c r="AV689" s="14" t="s">
        <v>81</v>
      </c>
      <c r="AW689" s="14" t="s">
        <v>30</v>
      </c>
      <c r="AX689" s="14" t="s">
        <v>73</v>
      </c>
      <c r="AY689" s="267" t="s">
        <v>158</v>
      </c>
    </row>
    <row r="690" s="15" customFormat="1">
      <c r="A690" s="15"/>
      <c r="B690" s="268"/>
      <c r="C690" s="269"/>
      <c r="D690" s="248" t="s">
        <v>166</v>
      </c>
      <c r="E690" s="270" t="s">
        <v>1</v>
      </c>
      <c r="F690" s="271" t="s">
        <v>169</v>
      </c>
      <c r="G690" s="269"/>
      <c r="H690" s="272">
        <v>0.113</v>
      </c>
      <c r="I690" s="273"/>
      <c r="J690" s="269"/>
      <c r="K690" s="269"/>
      <c r="L690" s="274"/>
      <c r="M690" s="275"/>
      <c r="N690" s="276"/>
      <c r="O690" s="276"/>
      <c r="P690" s="276"/>
      <c r="Q690" s="276"/>
      <c r="R690" s="276"/>
      <c r="S690" s="276"/>
      <c r="T690" s="277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78" t="s">
        <v>166</v>
      </c>
      <c r="AU690" s="278" t="s">
        <v>81</v>
      </c>
      <c r="AV690" s="15" t="s">
        <v>165</v>
      </c>
      <c r="AW690" s="15" t="s">
        <v>30</v>
      </c>
      <c r="AX690" s="15" t="s">
        <v>79</v>
      </c>
      <c r="AY690" s="278" t="s">
        <v>158</v>
      </c>
    </row>
    <row r="691" s="2" customFormat="1" ht="21.75" customHeight="1">
      <c r="A691" s="39"/>
      <c r="B691" s="40"/>
      <c r="C691" s="233" t="s">
        <v>862</v>
      </c>
      <c r="D691" s="233" t="s">
        <v>160</v>
      </c>
      <c r="E691" s="234" t="s">
        <v>863</v>
      </c>
      <c r="F691" s="235" t="s">
        <v>864</v>
      </c>
      <c r="G691" s="236" t="s">
        <v>176</v>
      </c>
      <c r="H691" s="237">
        <v>2.2639999999999998</v>
      </c>
      <c r="I691" s="238"/>
      <c r="J691" s="239">
        <f>ROUND(I691*H691,2)</f>
        <v>0</v>
      </c>
      <c r="K691" s="235" t="s">
        <v>164</v>
      </c>
      <c r="L691" s="45"/>
      <c r="M691" s="240" t="s">
        <v>1</v>
      </c>
      <c r="N691" s="241" t="s">
        <v>40</v>
      </c>
      <c r="O691" s="93"/>
      <c r="P691" s="242">
        <f>O691*H691</f>
        <v>0</v>
      </c>
      <c r="Q691" s="242">
        <v>0</v>
      </c>
      <c r="R691" s="242">
        <f>Q691*H691</f>
        <v>0</v>
      </c>
      <c r="S691" s="242">
        <v>2.2000000000000002</v>
      </c>
      <c r="T691" s="243">
        <f>S691*H691</f>
        <v>4.9808000000000003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4" t="s">
        <v>165</v>
      </c>
      <c r="AT691" s="244" t="s">
        <v>160</v>
      </c>
      <c r="AU691" s="244" t="s">
        <v>81</v>
      </c>
      <c r="AY691" s="18" t="s">
        <v>158</v>
      </c>
      <c r="BE691" s="245">
        <f>IF(N691="základní",J691,0)</f>
        <v>0</v>
      </c>
      <c r="BF691" s="245">
        <f>IF(N691="snížená",J691,0)</f>
        <v>0</v>
      </c>
      <c r="BG691" s="245">
        <f>IF(N691="zákl. přenesená",J691,0)</f>
        <v>0</v>
      </c>
      <c r="BH691" s="245">
        <f>IF(N691="sníž. přenesená",J691,0)</f>
        <v>0</v>
      </c>
      <c r="BI691" s="245">
        <f>IF(N691="nulová",J691,0)</f>
        <v>0</v>
      </c>
      <c r="BJ691" s="18" t="s">
        <v>165</v>
      </c>
      <c r="BK691" s="245">
        <f>ROUND(I691*H691,2)</f>
        <v>0</v>
      </c>
      <c r="BL691" s="18" t="s">
        <v>165</v>
      </c>
      <c r="BM691" s="244" t="s">
        <v>865</v>
      </c>
    </row>
    <row r="692" s="14" customFormat="1">
      <c r="A692" s="14"/>
      <c r="B692" s="257"/>
      <c r="C692" s="258"/>
      <c r="D692" s="248" t="s">
        <v>166</v>
      </c>
      <c r="E692" s="259" t="s">
        <v>1</v>
      </c>
      <c r="F692" s="260" t="s">
        <v>866</v>
      </c>
      <c r="G692" s="258"/>
      <c r="H692" s="261">
        <v>2.2639999999999998</v>
      </c>
      <c r="I692" s="262"/>
      <c r="J692" s="258"/>
      <c r="K692" s="258"/>
      <c r="L692" s="263"/>
      <c r="M692" s="264"/>
      <c r="N692" s="265"/>
      <c r="O692" s="265"/>
      <c r="P692" s="265"/>
      <c r="Q692" s="265"/>
      <c r="R692" s="265"/>
      <c r="S692" s="265"/>
      <c r="T692" s="26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7" t="s">
        <v>166</v>
      </c>
      <c r="AU692" s="267" t="s">
        <v>81</v>
      </c>
      <c r="AV692" s="14" t="s">
        <v>81</v>
      </c>
      <c r="AW692" s="14" t="s">
        <v>30</v>
      </c>
      <c r="AX692" s="14" t="s">
        <v>73</v>
      </c>
      <c r="AY692" s="267" t="s">
        <v>158</v>
      </c>
    </row>
    <row r="693" s="15" customFormat="1">
      <c r="A693" s="15"/>
      <c r="B693" s="268"/>
      <c r="C693" s="269"/>
      <c r="D693" s="248" t="s">
        <v>166</v>
      </c>
      <c r="E693" s="270" t="s">
        <v>1</v>
      </c>
      <c r="F693" s="271" t="s">
        <v>169</v>
      </c>
      <c r="G693" s="269"/>
      <c r="H693" s="272">
        <v>2.2639999999999998</v>
      </c>
      <c r="I693" s="273"/>
      <c r="J693" s="269"/>
      <c r="K693" s="269"/>
      <c r="L693" s="274"/>
      <c r="M693" s="275"/>
      <c r="N693" s="276"/>
      <c r="O693" s="276"/>
      <c r="P693" s="276"/>
      <c r="Q693" s="276"/>
      <c r="R693" s="276"/>
      <c r="S693" s="276"/>
      <c r="T693" s="277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8" t="s">
        <v>166</v>
      </c>
      <c r="AU693" s="278" t="s">
        <v>81</v>
      </c>
      <c r="AV693" s="15" t="s">
        <v>165</v>
      </c>
      <c r="AW693" s="15" t="s">
        <v>30</v>
      </c>
      <c r="AX693" s="15" t="s">
        <v>79</v>
      </c>
      <c r="AY693" s="278" t="s">
        <v>158</v>
      </c>
    </row>
    <row r="694" s="2" customFormat="1" ht="21.75" customHeight="1">
      <c r="A694" s="39"/>
      <c r="B694" s="40"/>
      <c r="C694" s="233" t="s">
        <v>571</v>
      </c>
      <c r="D694" s="233" t="s">
        <v>160</v>
      </c>
      <c r="E694" s="234" t="s">
        <v>867</v>
      </c>
      <c r="F694" s="235" t="s">
        <v>868</v>
      </c>
      <c r="G694" s="236" t="s">
        <v>176</v>
      </c>
      <c r="H694" s="237">
        <v>5.9930000000000003</v>
      </c>
      <c r="I694" s="238"/>
      <c r="J694" s="239">
        <f>ROUND(I694*H694,2)</f>
        <v>0</v>
      </c>
      <c r="K694" s="235" t="s">
        <v>164</v>
      </c>
      <c r="L694" s="45"/>
      <c r="M694" s="240" t="s">
        <v>1</v>
      </c>
      <c r="N694" s="241" t="s">
        <v>40</v>
      </c>
      <c r="O694" s="93"/>
      <c r="P694" s="242">
        <f>O694*H694</f>
        <v>0</v>
      </c>
      <c r="Q694" s="242">
        <v>0</v>
      </c>
      <c r="R694" s="242">
        <f>Q694*H694</f>
        <v>0</v>
      </c>
      <c r="S694" s="242">
        <v>2.2000000000000002</v>
      </c>
      <c r="T694" s="243">
        <f>S694*H694</f>
        <v>13.184600000000001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4" t="s">
        <v>165</v>
      </c>
      <c r="AT694" s="244" t="s">
        <v>160</v>
      </c>
      <c r="AU694" s="244" t="s">
        <v>81</v>
      </c>
      <c r="AY694" s="18" t="s">
        <v>158</v>
      </c>
      <c r="BE694" s="245">
        <f>IF(N694="základní",J694,0)</f>
        <v>0</v>
      </c>
      <c r="BF694" s="245">
        <f>IF(N694="snížená",J694,0)</f>
        <v>0</v>
      </c>
      <c r="BG694" s="245">
        <f>IF(N694="zákl. přenesená",J694,0)</f>
        <v>0</v>
      </c>
      <c r="BH694" s="245">
        <f>IF(N694="sníž. přenesená",J694,0)</f>
        <v>0</v>
      </c>
      <c r="BI694" s="245">
        <f>IF(N694="nulová",J694,0)</f>
        <v>0</v>
      </c>
      <c r="BJ694" s="18" t="s">
        <v>165</v>
      </c>
      <c r="BK694" s="245">
        <f>ROUND(I694*H694,2)</f>
        <v>0</v>
      </c>
      <c r="BL694" s="18" t="s">
        <v>165</v>
      </c>
      <c r="BM694" s="244" t="s">
        <v>869</v>
      </c>
    </row>
    <row r="695" s="14" customFormat="1">
      <c r="A695" s="14"/>
      <c r="B695" s="257"/>
      <c r="C695" s="258"/>
      <c r="D695" s="248" t="s">
        <v>166</v>
      </c>
      <c r="E695" s="259" t="s">
        <v>1</v>
      </c>
      <c r="F695" s="260" t="s">
        <v>870</v>
      </c>
      <c r="G695" s="258"/>
      <c r="H695" s="261">
        <v>5.0579999999999998</v>
      </c>
      <c r="I695" s="262"/>
      <c r="J695" s="258"/>
      <c r="K695" s="258"/>
      <c r="L695" s="263"/>
      <c r="M695" s="264"/>
      <c r="N695" s="265"/>
      <c r="O695" s="265"/>
      <c r="P695" s="265"/>
      <c r="Q695" s="265"/>
      <c r="R695" s="265"/>
      <c r="S695" s="265"/>
      <c r="T695" s="26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7" t="s">
        <v>166</v>
      </c>
      <c r="AU695" s="267" t="s">
        <v>81</v>
      </c>
      <c r="AV695" s="14" t="s">
        <v>81</v>
      </c>
      <c r="AW695" s="14" t="s">
        <v>30</v>
      </c>
      <c r="AX695" s="14" t="s">
        <v>73</v>
      </c>
      <c r="AY695" s="267" t="s">
        <v>158</v>
      </c>
    </row>
    <row r="696" s="14" customFormat="1">
      <c r="A696" s="14"/>
      <c r="B696" s="257"/>
      <c r="C696" s="258"/>
      <c r="D696" s="248" t="s">
        <v>166</v>
      </c>
      <c r="E696" s="259" t="s">
        <v>1</v>
      </c>
      <c r="F696" s="260" t="s">
        <v>871</v>
      </c>
      <c r="G696" s="258"/>
      <c r="H696" s="261">
        <v>0.93500000000000005</v>
      </c>
      <c r="I696" s="262"/>
      <c r="J696" s="258"/>
      <c r="K696" s="258"/>
      <c r="L696" s="263"/>
      <c r="M696" s="264"/>
      <c r="N696" s="265"/>
      <c r="O696" s="265"/>
      <c r="P696" s="265"/>
      <c r="Q696" s="265"/>
      <c r="R696" s="265"/>
      <c r="S696" s="265"/>
      <c r="T696" s="26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7" t="s">
        <v>166</v>
      </c>
      <c r="AU696" s="267" t="s">
        <v>81</v>
      </c>
      <c r="AV696" s="14" t="s">
        <v>81</v>
      </c>
      <c r="AW696" s="14" t="s">
        <v>30</v>
      </c>
      <c r="AX696" s="14" t="s">
        <v>73</v>
      </c>
      <c r="AY696" s="267" t="s">
        <v>158</v>
      </c>
    </row>
    <row r="697" s="15" customFormat="1">
      <c r="A697" s="15"/>
      <c r="B697" s="268"/>
      <c r="C697" s="269"/>
      <c r="D697" s="248" t="s">
        <v>166</v>
      </c>
      <c r="E697" s="270" t="s">
        <v>1</v>
      </c>
      <c r="F697" s="271" t="s">
        <v>169</v>
      </c>
      <c r="G697" s="269"/>
      <c r="H697" s="272">
        <v>5.9930000000000003</v>
      </c>
      <c r="I697" s="273"/>
      <c r="J697" s="269"/>
      <c r="K697" s="269"/>
      <c r="L697" s="274"/>
      <c r="M697" s="275"/>
      <c r="N697" s="276"/>
      <c r="O697" s="276"/>
      <c r="P697" s="276"/>
      <c r="Q697" s="276"/>
      <c r="R697" s="276"/>
      <c r="S697" s="276"/>
      <c r="T697" s="277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8" t="s">
        <v>166</v>
      </c>
      <c r="AU697" s="278" t="s">
        <v>81</v>
      </c>
      <c r="AV697" s="15" t="s">
        <v>165</v>
      </c>
      <c r="AW697" s="15" t="s">
        <v>30</v>
      </c>
      <c r="AX697" s="15" t="s">
        <v>79</v>
      </c>
      <c r="AY697" s="278" t="s">
        <v>158</v>
      </c>
    </row>
    <row r="698" s="2" customFormat="1" ht="16.5" customHeight="1">
      <c r="A698" s="39"/>
      <c r="B698" s="40"/>
      <c r="C698" s="233" t="s">
        <v>872</v>
      </c>
      <c r="D698" s="233" t="s">
        <v>160</v>
      </c>
      <c r="E698" s="234" t="s">
        <v>873</v>
      </c>
      <c r="F698" s="235" t="s">
        <v>874</v>
      </c>
      <c r="G698" s="236" t="s">
        <v>163</v>
      </c>
      <c r="H698" s="237">
        <v>32.93</v>
      </c>
      <c r="I698" s="238"/>
      <c r="J698" s="239">
        <f>ROUND(I698*H698,2)</f>
        <v>0</v>
      </c>
      <c r="K698" s="235" t="s">
        <v>164</v>
      </c>
      <c r="L698" s="45"/>
      <c r="M698" s="240" t="s">
        <v>1</v>
      </c>
      <c r="N698" s="241" t="s">
        <v>40</v>
      </c>
      <c r="O698" s="93"/>
      <c r="P698" s="242">
        <f>O698*H698</f>
        <v>0</v>
      </c>
      <c r="Q698" s="242">
        <v>0</v>
      </c>
      <c r="R698" s="242">
        <f>Q698*H698</f>
        <v>0</v>
      </c>
      <c r="S698" s="242">
        <v>0</v>
      </c>
      <c r="T698" s="243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4" t="s">
        <v>165</v>
      </c>
      <c r="AT698" s="244" t="s">
        <v>160</v>
      </c>
      <c r="AU698" s="244" t="s">
        <v>81</v>
      </c>
      <c r="AY698" s="18" t="s">
        <v>158</v>
      </c>
      <c r="BE698" s="245">
        <f>IF(N698="základní",J698,0)</f>
        <v>0</v>
      </c>
      <c r="BF698" s="245">
        <f>IF(N698="snížená",J698,0)</f>
        <v>0</v>
      </c>
      <c r="BG698" s="245">
        <f>IF(N698="zákl. přenesená",J698,0)</f>
        <v>0</v>
      </c>
      <c r="BH698" s="245">
        <f>IF(N698="sníž. přenesená",J698,0)</f>
        <v>0</v>
      </c>
      <c r="BI698" s="245">
        <f>IF(N698="nulová",J698,0)</f>
        <v>0</v>
      </c>
      <c r="BJ698" s="18" t="s">
        <v>165</v>
      </c>
      <c r="BK698" s="245">
        <f>ROUND(I698*H698,2)</f>
        <v>0</v>
      </c>
      <c r="BL698" s="18" t="s">
        <v>165</v>
      </c>
      <c r="BM698" s="244" t="s">
        <v>875</v>
      </c>
    </row>
    <row r="699" s="14" customFormat="1">
      <c r="A699" s="14"/>
      <c r="B699" s="257"/>
      <c r="C699" s="258"/>
      <c r="D699" s="248" t="s">
        <v>166</v>
      </c>
      <c r="E699" s="259" t="s">
        <v>1</v>
      </c>
      <c r="F699" s="260" t="s">
        <v>876</v>
      </c>
      <c r="G699" s="258"/>
      <c r="H699" s="261">
        <v>32.93</v>
      </c>
      <c r="I699" s="262"/>
      <c r="J699" s="258"/>
      <c r="K699" s="258"/>
      <c r="L699" s="263"/>
      <c r="M699" s="264"/>
      <c r="N699" s="265"/>
      <c r="O699" s="265"/>
      <c r="P699" s="265"/>
      <c r="Q699" s="265"/>
      <c r="R699" s="265"/>
      <c r="S699" s="265"/>
      <c r="T699" s="26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7" t="s">
        <v>166</v>
      </c>
      <c r="AU699" s="267" t="s">
        <v>81</v>
      </c>
      <c r="AV699" s="14" t="s">
        <v>81</v>
      </c>
      <c r="AW699" s="14" t="s">
        <v>30</v>
      </c>
      <c r="AX699" s="14" t="s">
        <v>73</v>
      </c>
      <c r="AY699" s="267" t="s">
        <v>158</v>
      </c>
    </row>
    <row r="700" s="15" customFormat="1">
      <c r="A700" s="15"/>
      <c r="B700" s="268"/>
      <c r="C700" s="269"/>
      <c r="D700" s="248" t="s">
        <v>166</v>
      </c>
      <c r="E700" s="270" t="s">
        <v>1</v>
      </c>
      <c r="F700" s="271" t="s">
        <v>169</v>
      </c>
      <c r="G700" s="269"/>
      <c r="H700" s="272">
        <v>32.93</v>
      </c>
      <c r="I700" s="273"/>
      <c r="J700" s="269"/>
      <c r="K700" s="269"/>
      <c r="L700" s="274"/>
      <c r="M700" s="275"/>
      <c r="N700" s="276"/>
      <c r="O700" s="276"/>
      <c r="P700" s="276"/>
      <c r="Q700" s="276"/>
      <c r="R700" s="276"/>
      <c r="S700" s="276"/>
      <c r="T700" s="277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8" t="s">
        <v>166</v>
      </c>
      <c r="AU700" s="278" t="s">
        <v>81</v>
      </c>
      <c r="AV700" s="15" t="s">
        <v>165</v>
      </c>
      <c r="AW700" s="15" t="s">
        <v>30</v>
      </c>
      <c r="AX700" s="15" t="s">
        <v>79</v>
      </c>
      <c r="AY700" s="278" t="s">
        <v>158</v>
      </c>
    </row>
    <row r="701" s="2" customFormat="1" ht="21.75" customHeight="1">
      <c r="A701" s="39"/>
      <c r="B701" s="40"/>
      <c r="C701" s="233" t="s">
        <v>576</v>
      </c>
      <c r="D701" s="233" t="s">
        <v>160</v>
      </c>
      <c r="E701" s="234" t="s">
        <v>877</v>
      </c>
      <c r="F701" s="235" t="s">
        <v>878</v>
      </c>
      <c r="G701" s="236" t="s">
        <v>163</v>
      </c>
      <c r="H701" s="237">
        <v>42.270000000000003</v>
      </c>
      <c r="I701" s="238"/>
      <c r="J701" s="239">
        <f>ROUND(I701*H701,2)</f>
        <v>0</v>
      </c>
      <c r="K701" s="235" t="s">
        <v>164</v>
      </c>
      <c r="L701" s="45"/>
      <c r="M701" s="240" t="s">
        <v>1</v>
      </c>
      <c r="N701" s="241" t="s">
        <v>40</v>
      </c>
      <c r="O701" s="93"/>
      <c r="P701" s="242">
        <f>O701*H701</f>
        <v>0</v>
      </c>
      <c r="Q701" s="242">
        <v>0</v>
      </c>
      <c r="R701" s="242">
        <f>Q701*H701</f>
        <v>0</v>
      </c>
      <c r="S701" s="242">
        <v>0.035000000000000003</v>
      </c>
      <c r="T701" s="243">
        <f>S701*H701</f>
        <v>1.4794500000000002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44" t="s">
        <v>165</v>
      </c>
      <c r="AT701" s="244" t="s">
        <v>160</v>
      </c>
      <c r="AU701" s="244" t="s">
        <v>81</v>
      </c>
      <c r="AY701" s="18" t="s">
        <v>158</v>
      </c>
      <c r="BE701" s="245">
        <f>IF(N701="základní",J701,0)</f>
        <v>0</v>
      </c>
      <c r="BF701" s="245">
        <f>IF(N701="snížená",J701,0)</f>
        <v>0</v>
      </c>
      <c r="BG701" s="245">
        <f>IF(N701="zákl. přenesená",J701,0)</f>
        <v>0</v>
      </c>
      <c r="BH701" s="245">
        <f>IF(N701="sníž. přenesená",J701,0)</f>
        <v>0</v>
      </c>
      <c r="BI701" s="245">
        <f>IF(N701="nulová",J701,0)</f>
        <v>0</v>
      </c>
      <c r="BJ701" s="18" t="s">
        <v>165</v>
      </c>
      <c r="BK701" s="245">
        <f>ROUND(I701*H701,2)</f>
        <v>0</v>
      </c>
      <c r="BL701" s="18" t="s">
        <v>165</v>
      </c>
      <c r="BM701" s="244" t="s">
        <v>879</v>
      </c>
    </row>
    <row r="702" s="14" customFormat="1">
      <c r="A702" s="14"/>
      <c r="B702" s="257"/>
      <c r="C702" s="258"/>
      <c r="D702" s="248" t="s">
        <v>166</v>
      </c>
      <c r="E702" s="259" t="s">
        <v>1</v>
      </c>
      <c r="F702" s="260" t="s">
        <v>880</v>
      </c>
      <c r="G702" s="258"/>
      <c r="H702" s="261">
        <v>42.270000000000003</v>
      </c>
      <c r="I702" s="262"/>
      <c r="J702" s="258"/>
      <c r="K702" s="258"/>
      <c r="L702" s="263"/>
      <c r="M702" s="264"/>
      <c r="N702" s="265"/>
      <c r="O702" s="265"/>
      <c r="P702" s="265"/>
      <c r="Q702" s="265"/>
      <c r="R702" s="265"/>
      <c r="S702" s="265"/>
      <c r="T702" s="26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7" t="s">
        <v>166</v>
      </c>
      <c r="AU702" s="267" t="s">
        <v>81</v>
      </c>
      <c r="AV702" s="14" t="s">
        <v>81</v>
      </c>
      <c r="AW702" s="14" t="s">
        <v>30</v>
      </c>
      <c r="AX702" s="14" t="s">
        <v>73</v>
      </c>
      <c r="AY702" s="267" t="s">
        <v>158</v>
      </c>
    </row>
    <row r="703" s="15" customFormat="1">
      <c r="A703" s="15"/>
      <c r="B703" s="268"/>
      <c r="C703" s="269"/>
      <c r="D703" s="248" t="s">
        <v>166</v>
      </c>
      <c r="E703" s="270" t="s">
        <v>1</v>
      </c>
      <c r="F703" s="271" t="s">
        <v>169</v>
      </c>
      <c r="G703" s="269"/>
      <c r="H703" s="272">
        <v>42.270000000000003</v>
      </c>
      <c r="I703" s="273"/>
      <c r="J703" s="269"/>
      <c r="K703" s="269"/>
      <c r="L703" s="274"/>
      <c r="M703" s="275"/>
      <c r="N703" s="276"/>
      <c r="O703" s="276"/>
      <c r="P703" s="276"/>
      <c r="Q703" s="276"/>
      <c r="R703" s="276"/>
      <c r="S703" s="276"/>
      <c r="T703" s="277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78" t="s">
        <v>166</v>
      </c>
      <c r="AU703" s="278" t="s">
        <v>81</v>
      </c>
      <c r="AV703" s="15" t="s">
        <v>165</v>
      </c>
      <c r="AW703" s="15" t="s">
        <v>30</v>
      </c>
      <c r="AX703" s="15" t="s">
        <v>79</v>
      </c>
      <c r="AY703" s="278" t="s">
        <v>158</v>
      </c>
    </row>
    <row r="704" s="2" customFormat="1" ht="21.75" customHeight="1">
      <c r="A704" s="39"/>
      <c r="B704" s="40"/>
      <c r="C704" s="233" t="s">
        <v>881</v>
      </c>
      <c r="D704" s="233" t="s">
        <v>160</v>
      </c>
      <c r="E704" s="234" t="s">
        <v>882</v>
      </c>
      <c r="F704" s="235" t="s">
        <v>883</v>
      </c>
      <c r="G704" s="236" t="s">
        <v>163</v>
      </c>
      <c r="H704" s="237">
        <v>30.864999999999998</v>
      </c>
      <c r="I704" s="238"/>
      <c r="J704" s="239">
        <f>ROUND(I704*H704,2)</f>
        <v>0</v>
      </c>
      <c r="K704" s="235" t="s">
        <v>164</v>
      </c>
      <c r="L704" s="45"/>
      <c r="M704" s="240" t="s">
        <v>1</v>
      </c>
      <c r="N704" s="241" t="s">
        <v>40</v>
      </c>
      <c r="O704" s="93"/>
      <c r="P704" s="242">
        <f>O704*H704</f>
        <v>0</v>
      </c>
      <c r="Q704" s="242">
        <v>0</v>
      </c>
      <c r="R704" s="242">
        <f>Q704*H704</f>
        <v>0</v>
      </c>
      <c r="S704" s="242">
        <v>0.089999999999999997</v>
      </c>
      <c r="T704" s="243">
        <f>S704*H704</f>
        <v>2.7778499999999999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4" t="s">
        <v>165</v>
      </c>
      <c r="AT704" s="244" t="s">
        <v>160</v>
      </c>
      <c r="AU704" s="244" t="s">
        <v>81</v>
      </c>
      <c r="AY704" s="18" t="s">
        <v>158</v>
      </c>
      <c r="BE704" s="245">
        <f>IF(N704="základní",J704,0)</f>
        <v>0</v>
      </c>
      <c r="BF704" s="245">
        <f>IF(N704="snížená",J704,0)</f>
        <v>0</v>
      </c>
      <c r="BG704" s="245">
        <f>IF(N704="zákl. přenesená",J704,0)</f>
        <v>0</v>
      </c>
      <c r="BH704" s="245">
        <f>IF(N704="sníž. přenesená",J704,0)</f>
        <v>0</v>
      </c>
      <c r="BI704" s="245">
        <f>IF(N704="nulová",J704,0)</f>
        <v>0</v>
      </c>
      <c r="BJ704" s="18" t="s">
        <v>165</v>
      </c>
      <c r="BK704" s="245">
        <f>ROUND(I704*H704,2)</f>
        <v>0</v>
      </c>
      <c r="BL704" s="18" t="s">
        <v>165</v>
      </c>
      <c r="BM704" s="244" t="s">
        <v>884</v>
      </c>
    </row>
    <row r="705" s="13" customFormat="1">
      <c r="A705" s="13"/>
      <c r="B705" s="246"/>
      <c r="C705" s="247"/>
      <c r="D705" s="248" t="s">
        <v>166</v>
      </c>
      <c r="E705" s="249" t="s">
        <v>1</v>
      </c>
      <c r="F705" s="250" t="s">
        <v>190</v>
      </c>
      <c r="G705" s="247"/>
      <c r="H705" s="249" t="s">
        <v>1</v>
      </c>
      <c r="I705" s="251"/>
      <c r="J705" s="247"/>
      <c r="K705" s="247"/>
      <c r="L705" s="252"/>
      <c r="M705" s="253"/>
      <c r="N705" s="254"/>
      <c r="O705" s="254"/>
      <c r="P705" s="254"/>
      <c r="Q705" s="254"/>
      <c r="R705" s="254"/>
      <c r="S705" s="254"/>
      <c r="T705" s="25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6" t="s">
        <v>166</v>
      </c>
      <c r="AU705" s="256" t="s">
        <v>81</v>
      </c>
      <c r="AV705" s="13" t="s">
        <v>79</v>
      </c>
      <c r="AW705" s="13" t="s">
        <v>30</v>
      </c>
      <c r="AX705" s="13" t="s">
        <v>73</v>
      </c>
      <c r="AY705" s="256" t="s">
        <v>158</v>
      </c>
    </row>
    <row r="706" s="14" customFormat="1">
      <c r="A706" s="14"/>
      <c r="B706" s="257"/>
      <c r="C706" s="258"/>
      <c r="D706" s="248" t="s">
        <v>166</v>
      </c>
      <c r="E706" s="259" t="s">
        <v>1</v>
      </c>
      <c r="F706" s="260" t="s">
        <v>885</v>
      </c>
      <c r="G706" s="258"/>
      <c r="H706" s="261">
        <v>27.364999999999998</v>
      </c>
      <c r="I706" s="262"/>
      <c r="J706" s="258"/>
      <c r="K706" s="258"/>
      <c r="L706" s="263"/>
      <c r="M706" s="264"/>
      <c r="N706" s="265"/>
      <c r="O706" s="265"/>
      <c r="P706" s="265"/>
      <c r="Q706" s="265"/>
      <c r="R706" s="265"/>
      <c r="S706" s="265"/>
      <c r="T706" s="26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7" t="s">
        <v>166</v>
      </c>
      <c r="AU706" s="267" t="s">
        <v>81</v>
      </c>
      <c r="AV706" s="14" t="s">
        <v>81</v>
      </c>
      <c r="AW706" s="14" t="s">
        <v>30</v>
      </c>
      <c r="AX706" s="14" t="s">
        <v>73</v>
      </c>
      <c r="AY706" s="267" t="s">
        <v>158</v>
      </c>
    </row>
    <row r="707" s="14" customFormat="1">
      <c r="A707" s="14"/>
      <c r="B707" s="257"/>
      <c r="C707" s="258"/>
      <c r="D707" s="248" t="s">
        <v>166</v>
      </c>
      <c r="E707" s="259" t="s">
        <v>1</v>
      </c>
      <c r="F707" s="260" t="s">
        <v>886</v>
      </c>
      <c r="G707" s="258"/>
      <c r="H707" s="261">
        <v>3.5</v>
      </c>
      <c r="I707" s="262"/>
      <c r="J707" s="258"/>
      <c r="K707" s="258"/>
      <c r="L707" s="263"/>
      <c r="M707" s="264"/>
      <c r="N707" s="265"/>
      <c r="O707" s="265"/>
      <c r="P707" s="265"/>
      <c r="Q707" s="265"/>
      <c r="R707" s="265"/>
      <c r="S707" s="265"/>
      <c r="T707" s="26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7" t="s">
        <v>166</v>
      </c>
      <c r="AU707" s="267" t="s">
        <v>81</v>
      </c>
      <c r="AV707" s="14" t="s">
        <v>81</v>
      </c>
      <c r="AW707" s="14" t="s">
        <v>30</v>
      </c>
      <c r="AX707" s="14" t="s">
        <v>73</v>
      </c>
      <c r="AY707" s="267" t="s">
        <v>158</v>
      </c>
    </row>
    <row r="708" s="15" customFormat="1">
      <c r="A708" s="15"/>
      <c r="B708" s="268"/>
      <c r="C708" s="269"/>
      <c r="D708" s="248" t="s">
        <v>166</v>
      </c>
      <c r="E708" s="270" t="s">
        <v>1</v>
      </c>
      <c r="F708" s="271" t="s">
        <v>169</v>
      </c>
      <c r="G708" s="269"/>
      <c r="H708" s="272">
        <v>30.864999999999998</v>
      </c>
      <c r="I708" s="273"/>
      <c r="J708" s="269"/>
      <c r="K708" s="269"/>
      <c r="L708" s="274"/>
      <c r="M708" s="275"/>
      <c r="N708" s="276"/>
      <c r="O708" s="276"/>
      <c r="P708" s="276"/>
      <c r="Q708" s="276"/>
      <c r="R708" s="276"/>
      <c r="S708" s="276"/>
      <c r="T708" s="277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8" t="s">
        <v>166</v>
      </c>
      <c r="AU708" s="278" t="s">
        <v>81</v>
      </c>
      <c r="AV708" s="15" t="s">
        <v>165</v>
      </c>
      <c r="AW708" s="15" t="s">
        <v>30</v>
      </c>
      <c r="AX708" s="15" t="s">
        <v>79</v>
      </c>
      <c r="AY708" s="278" t="s">
        <v>158</v>
      </c>
    </row>
    <row r="709" s="2" customFormat="1" ht="21.75" customHeight="1">
      <c r="A709" s="39"/>
      <c r="B709" s="40"/>
      <c r="C709" s="233" t="s">
        <v>583</v>
      </c>
      <c r="D709" s="233" t="s">
        <v>160</v>
      </c>
      <c r="E709" s="234" t="s">
        <v>887</v>
      </c>
      <c r="F709" s="235" t="s">
        <v>888</v>
      </c>
      <c r="G709" s="236" t="s">
        <v>176</v>
      </c>
      <c r="H709" s="237">
        <v>1.016</v>
      </c>
      <c r="I709" s="238"/>
      <c r="J709" s="239">
        <f>ROUND(I709*H709,2)</f>
        <v>0</v>
      </c>
      <c r="K709" s="235" t="s">
        <v>164</v>
      </c>
      <c r="L709" s="45"/>
      <c r="M709" s="240" t="s">
        <v>1</v>
      </c>
      <c r="N709" s="241" t="s">
        <v>40</v>
      </c>
      <c r="O709" s="93"/>
      <c r="P709" s="242">
        <f>O709*H709</f>
        <v>0</v>
      </c>
      <c r="Q709" s="242">
        <v>0</v>
      </c>
      <c r="R709" s="242">
        <f>Q709*H709</f>
        <v>0</v>
      </c>
      <c r="S709" s="242">
        <v>1.3999999999999999</v>
      </c>
      <c r="T709" s="243">
        <f>S709*H709</f>
        <v>1.4223999999999999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44" t="s">
        <v>165</v>
      </c>
      <c r="AT709" s="244" t="s">
        <v>160</v>
      </c>
      <c r="AU709" s="244" t="s">
        <v>81</v>
      </c>
      <c r="AY709" s="18" t="s">
        <v>158</v>
      </c>
      <c r="BE709" s="245">
        <f>IF(N709="základní",J709,0)</f>
        <v>0</v>
      </c>
      <c r="BF709" s="245">
        <f>IF(N709="snížená",J709,0)</f>
        <v>0</v>
      </c>
      <c r="BG709" s="245">
        <f>IF(N709="zákl. přenesená",J709,0)</f>
        <v>0</v>
      </c>
      <c r="BH709" s="245">
        <f>IF(N709="sníž. přenesená",J709,0)</f>
        <v>0</v>
      </c>
      <c r="BI709" s="245">
        <f>IF(N709="nulová",J709,0)</f>
        <v>0</v>
      </c>
      <c r="BJ709" s="18" t="s">
        <v>165</v>
      </c>
      <c r="BK709" s="245">
        <f>ROUND(I709*H709,2)</f>
        <v>0</v>
      </c>
      <c r="BL709" s="18" t="s">
        <v>165</v>
      </c>
      <c r="BM709" s="244" t="s">
        <v>889</v>
      </c>
    </row>
    <row r="710" s="14" customFormat="1">
      <c r="A710" s="14"/>
      <c r="B710" s="257"/>
      <c r="C710" s="258"/>
      <c r="D710" s="248" t="s">
        <v>166</v>
      </c>
      <c r="E710" s="259" t="s">
        <v>1</v>
      </c>
      <c r="F710" s="260" t="s">
        <v>890</v>
      </c>
      <c r="G710" s="258"/>
      <c r="H710" s="261">
        <v>1.016</v>
      </c>
      <c r="I710" s="262"/>
      <c r="J710" s="258"/>
      <c r="K710" s="258"/>
      <c r="L710" s="263"/>
      <c r="M710" s="264"/>
      <c r="N710" s="265"/>
      <c r="O710" s="265"/>
      <c r="P710" s="265"/>
      <c r="Q710" s="265"/>
      <c r="R710" s="265"/>
      <c r="S710" s="265"/>
      <c r="T710" s="26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7" t="s">
        <v>166</v>
      </c>
      <c r="AU710" s="267" t="s">
        <v>81</v>
      </c>
      <c r="AV710" s="14" t="s">
        <v>81</v>
      </c>
      <c r="AW710" s="14" t="s">
        <v>30</v>
      </c>
      <c r="AX710" s="14" t="s">
        <v>73</v>
      </c>
      <c r="AY710" s="267" t="s">
        <v>158</v>
      </c>
    </row>
    <row r="711" s="15" customFormat="1">
      <c r="A711" s="15"/>
      <c r="B711" s="268"/>
      <c r="C711" s="269"/>
      <c r="D711" s="248" t="s">
        <v>166</v>
      </c>
      <c r="E711" s="270" t="s">
        <v>1</v>
      </c>
      <c r="F711" s="271" t="s">
        <v>169</v>
      </c>
      <c r="G711" s="269"/>
      <c r="H711" s="272">
        <v>1.016</v>
      </c>
      <c r="I711" s="273"/>
      <c r="J711" s="269"/>
      <c r="K711" s="269"/>
      <c r="L711" s="274"/>
      <c r="M711" s="275"/>
      <c r="N711" s="276"/>
      <c r="O711" s="276"/>
      <c r="P711" s="276"/>
      <c r="Q711" s="276"/>
      <c r="R711" s="276"/>
      <c r="S711" s="276"/>
      <c r="T711" s="277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8" t="s">
        <v>166</v>
      </c>
      <c r="AU711" s="278" t="s">
        <v>81</v>
      </c>
      <c r="AV711" s="15" t="s">
        <v>165</v>
      </c>
      <c r="AW711" s="15" t="s">
        <v>30</v>
      </c>
      <c r="AX711" s="15" t="s">
        <v>79</v>
      </c>
      <c r="AY711" s="278" t="s">
        <v>158</v>
      </c>
    </row>
    <row r="712" s="2" customFormat="1" ht="21.75" customHeight="1">
      <c r="A712" s="39"/>
      <c r="B712" s="40"/>
      <c r="C712" s="233" t="s">
        <v>891</v>
      </c>
      <c r="D712" s="233" t="s">
        <v>160</v>
      </c>
      <c r="E712" s="234" t="s">
        <v>892</v>
      </c>
      <c r="F712" s="235" t="s">
        <v>893</v>
      </c>
      <c r="G712" s="236" t="s">
        <v>176</v>
      </c>
      <c r="H712" s="237">
        <v>7.7009999999999996</v>
      </c>
      <c r="I712" s="238"/>
      <c r="J712" s="239">
        <f>ROUND(I712*H712,2)</f>
        <v>0</v>
      </c>
      <c r="K712" s="235" t="s">
        <v>164</v>
      </c>
      <c r="L712" s="45"/>
      <c r="M712" s="240" t="s">
        <v>1</v>
      </c>
      <c r="N712" s="241" t="s">
        <v>40</v>
      </c>
      <c r="O712" s="93"/>
      <c r="P712" s="242">
        <f>O712*H712</f>
        <v>0</v>
      </c>
      <c r="Q712" s="242">
        <v>0</v>
      </c>
      <c r="R712" s="242">
        <f>Q712*H712</f>
        <v>0</v>
      </c>
      <c r="S712" s="242">
        <v>1.3999999999999999</v>
      </c>
      <c r="T712" s="243">
        <f>S712*H712</f>
        <v>10.7814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4" t="s">
        <v>165</v>
      </c>
      <c r="AT712" s="244" t="s">
        <v>160</v>
      </c>
      <c r="AU712" s="244" t="s">
        <v>81</v>
      </c>
      <c r="AY712" s="18" t="s">
        <v>158</v>
      </c>
      <c r="BE712" s="245">
        <f>IF(N712="základní",J712,0)</f>
        <v>0</v>
      </c>
      <c r="BF712" s="245">
        <f>IF(N712="snížená",J712,0)</f>
        <v>0</v>
      </c>
      <c r="BG712" s="245">
        <f>IF(N712="zákl. přenesená",J712,0)</f>
        <v>0</v>
      </c>
      <c r="BH712" s="245">
        <f>IF(N712="sníž. přenesená",J712,0)</f>
        <v>0</v>
      </c>
      <c r="BI712" s="245">
        <f>IF(N712="nulová",J712,0)</f>
        <v>0</v>
      </c>
      <c r="BJ712" s="18" t="s">
        <v>165</v>
      </c>
      <c r="BK712" s="245">
        <f>ROUND(I712*H712,2)</f>
        <v>0</v>
      </c>
      <c r="BL712" s="18" t="s">
        <v>165</v>
      </c>
      <c r="BM712" s="244" t="s">
        <v>894</v>
      </c>
    </row>
    <row r="713" s="14" customFormat="1">
      <c r="A713" s="14"/>
      <c r="B713" s="257"/>
      <c r="C713" s="258"/>
      <c r="D713" s="248" t="s">
        <v>166</v>
      </c>
      <c r="E713" s="259" t="s">
        <v>1</v>
      </c>
      <c r="F713" s="260" t="s">
        <v>895</v>
      </c>
      <c r="G713" s="258"/>
      <c r="H713" s="261">
        <v>7.7009999999999996</v>
      </c>
      <c r="I713" s="262"/>
      <c r="J713" s="258"/>
      <c r="K713" s="258"/>
      <c r="L713" s="263"/>
      <c r="M713" s="264"/>
      <c r="N713" s="265"/>
      <c r="O713" s="265"/>
      <c r="P713" s="265"/>
      <c r="Q713" s="265"/>
      <c r="R713" s="265"/>
      <c r="S713" s="265"/>
      <c r="T713" s="26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7" t="s">
        <v>166</v>
      </c>
      <c r="AU713" s="267" t="s">
        <v>81</v>
      </c>
      <c r="AV713" s="14" t="s">
        <v>81</v>
      </c>
      <c r="AW713" s="14" t="s">
        <v>30</v>
      </c>
      <c r="AX713" s="14" t="s">
        <v>73</v>
      </c>
      <c r="AY713" s="267" t="s">
        <v>158</v>
      </c>
    </row>
    <row r="714" s="15" customFormat="1">
      <c r="A714" s="15"/>
      <c r="B714" s="268"/>
      <c r="C714" s="269"/>
      <c r="D714" s="248" t="s">
        <v>166</v>
      </c>
      <c r="E714" s="270" t="s">
        <v>1</v>
      </c>
      <c r="F714" s="271" t="s">
        <v>169</v>
      </c>
      <c r="G714" s="269"/>
      <c r="H714" s="272">
        <v>7.7009999999999996</v>
      </c>
      <c r="I714" s="273"/>
      <c r="J714" s="269"/>
      <c r="K714" s="269"/>
      <c r="L714" s="274"/>
      <c r="M714" s="275"/>
      <c r="N714" s="276"/>
      <c r="O714" s="276"/>
      <c r="P714" s="276"/>
      <c r="Q714" s="276"/>
      <c r="R714" s="276"/>
      <c r="S714" s="276"/>
      <c r="T714" s="277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78" t="s">
        <v>166</v>
      </c>
      <c r="AU714" s="278" t="s">
        <v>81</v>
      </c>
      <c r="AV714" s="15" t="s">
        <v>165</v>
      </c>
      <c r="AW714" s="15" t="s">
        <v>30</v>
      </c>
      <c r="AX714" s="15" t="s">
        <v>79</v>
      </c>
      <c r="AY714" s="278" t="s">
        <v>158</v>
      </c>
    </row>
    <row r="715" s="2" customFormat="1" ht="21.75" customHeight="1">
      <c r="A715" s="39"/>
      <c r="B715" s="40"/>
      <c r="C715" s="233" t="s">
        <v>590</v>
      </c>
      <c r="D715" s="233" t="s">
        <v>160</v>
      </c>
      <c r="E715" s="234" t="s">
        <v>896</v>
      </c>
      <c r="F715" s="235" t="s">
        <v>897</v>
      </c>
      <c r="G715" s="236" t="s">
        <v>198</v>
      </c>
      <c r="H715" s="237">
        <v>27.829999999999998</v>
      </c>
      <c r="I715" s="238"/>
      <c r="J715" s="239">
        <f>ROUND(I715*H715,2)</f>
        <v>0</v>
      </c>
      <c r="K715" s="235" t="s">
        <v>164</v>
      </c>
      <c r="L715" s="45"/>
      <c r="M715" s="240" t="s">
        <v>1</v>
      </c>
      <c r="N715" s="241" t="s">
        <v>40</v>
      </c>
      <c r="O715" s="93"/>
      <c r="P715" s="242">
        <f>O715*H715</f>
        <v>0</v>
      </c>
      <c r="Q715" s="242">
        <v>0</v>
      </c>
      <c r="R715" s="242">
        <f>Q715*H715</f>
        <v>0</v>
      </c>
      <c r="S715" s="242">
        <v>0.25</v>
      </c>
      <c r="T715" s="243">
        <f>S715*H715</f>
        <v>6.9574999999999996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4" t="s">
        <v>165</v>
      </c>
      <c r="AT715" s="244" t="s">
        <v>160</v>
      </c>
      <c r="AU715" s="244" t="s">
        <v>81</v>
      </c>
      <c r="AY715" s="18" t="s">
        <v>158</v>
      </c>
      <c r="BE715" s="245">
        <f>IF(N715="základní",J715,0)</f>
        <v>0</v>
      </c>
      <c r="BF715" s="245">
        <f>IF(N715="snížená",J715,0)</f>
        <v>0</v>
      </c>
      <c r="BG715" s="245">
        <f>IF(N715="zákl. přenesená",J715,0)</f>
        <v>0</v>
      </c>
      <c r="BH715" s="245">
        <f>IF(N715="sníž. přenesená",J715,0)</f>
        <v>0</v>
      </c>
      <c r="BI715" s="245">
        <f>IF(N715="nulová",J715,0)</f>
        <v>0</v>
      </c>
      <c r="BJ715" s="18" t="s">
        <v>165</v>
      </c>
      <c r="BK715" s="245">
        <f>ROUND(I715*H715,2)</f>
        <v>0</v>
      </c>
      <c r="BL715" s="18" t="s">
        <v>165</v>
      </c>
      <c r="BM715" s="244" t="s">
        <v>898</v>
      </c>
    </row>
    <row r="716" s="14" customFormat="1">
      <c r="A716" s="14"/>
      <c r="B716" s="257"/>
      <c r="C716" s="258"/>
      <c r="D716" s="248" t="s">
        <v>166</v>
      </c>
      <c r="E716" s="259" t="s">
        <v>1</v>
      </c>
      <c r="F716" s="260" t="s">
        <v>899</v>
      </c>
      <c r="G716" s="258"/>
      <c r="H716" s="261">
        <v>27.829999999999998</v>
      </c>
      <c r="I716" s="262"/>
      <c r="J716" s="258"/>
      <c r="K716" s="258"/>
      <c r="L716" s="263"/>
      <c r="M716" s="264"/>
      <c r="N716" s="265"/>
      <c r="O716" s="265"/>
      <c r="P716" s="265"/>
      <c r="Q716" s="265"/>
      <c r="R716" s="265"/>
      <c r="S716" s="265"/>
      <c r="T716" s="26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7" t="s">
        <v>166</v>
      </c>
      <c r="AU716" s="267" t="s">
        <v>81</v>
      </c>
      <c r="AV716" s="14" t="s">
        <v>81</v>
      </c>
      <c r="AW716" s="14" t="s">
        <v>30</v>
      </c>
      <c r="AX716" s="14" t="s">
        <v>73</v>
      </c>
      <c r="AY716" s="267" t="s">
        <v>158</v>
      </c>
    </row>
    <row r="717" s="15" customFormat="1">
      <c r="A717" s="15"/>
      <c r="B717" s="268"/>
      <c r="C717" s="269"/>
      <c r="D717" s="248" t="s">
        <v>166</v>
      </c>
      <c r="E717" s="270" t="s">
        <v>1</v>
      </c>
      <c r="F717" s="271" t="s">
        <v>169</v>
      </c>
      <c r="G717" s="269"/>
      <c r="H717" s="272">
        <v>27.829999999999998</v>
      </c>
      <c r="I717" s="273"/>
      <c r="J717" s="269"/>
      <c r="K717" s="269"/>
      <c r="L717" s="274"/>
      <c r="M717" s="275"/>
      <c r="N717" s="276"/>
      <c r="O717" s="276"/>
      <c r="P717" s="276"/>
      <c r="Q717" s="276"/>
      <c r="R717" s="276"/>
      <c r="S717" s="276"/>
      <c r="T717" s="277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78" t="s">
        <v>166</v>
      </c>
      <c r="AU717" s="278" t="s">
        <v>81</v>
      </c>
      <c r="AV717" s="15" t="s">
        <v>165</v>
      </c>
      <c r="AW717" s="15" t="s">
        <v>30</v>
      </c>
      <c r="AX717" s="15" t="s">
        <v>79</v>
      </c>
      <c r="AY717" s="278" t="s">
        <v>158</v>
      </c>
    </row>
    <row r="718" s="2" customFormat="1" ht="21.75" customHeight="1">
      <c r="A718" s="39"/>
      <c r="B718" s="40"/>
      <c r="C718" s="233" t="s">
        <v>900</v>
      </c>
      <c r="D718" s="233" t="s">
        <v>160</v>
      </c>
      <c r="E718" s="234" t="s">
        <v>901</v>
      </c>
      <c r="F718" s="235" t="s">
        <v>902</v>
      </c>
      <c r="G718" s="236" t="s">
        <v>329</v>
      </c>
      <c r="H718" s="237">
        <v>25</v>
      </c>
      <c r="I718" s="238"/>
      <c r="J718" s="239">
        <f>ROUND(I718*H718,2)</f>
        <v>0</v>
      </c>
      <c r="K718" s="235" t="s">
        <v>164</v>
      </c>
      <c r="L718" s="45"/>
      <c r="M718" s="240" t="s">
        <v>1</v>
      </c>
      <c r="N718" s="241" t="s">
        <v>40</v>
      </c>
      <c r="O718" s="93"/>
      <c r="P718" s="242">
        <f>O718*H718</f>
        <v>0</v>
      </c>
      <c r="Q718" s="242">
        <v>0</v>
      </c>
      <c r="R718" s="242">
        <f>Q718*H718</f>
        <v>0</v>
      </c>
      <c r="S718" s="242">
        <v>0.065699999999999995</v>
      </c>
      <c r="T718" s="243">
        <f>S718*H718</f>
        <v>1.6424999999999999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4" t="s">
        <v>165</v>
      </c>
      <c r="AT718" s="244" t="s">
        <v>160</v>
      </c>
      <c r="AU718" s="244" t="s">
        <v>81</v>
      </c>
      <c r="AY718" s="18" t="s">
        <v>158</v>
      </c>
      <c r="BE718" s="245">
        <f>IF(N718="základní",J718,0)</f>
        <v>0</v>
      </c>
      <c r="BF718" s="245">
        <f>IF(N718="snížená",J718,0)</f>
        <v>0</v>
      </c>
      <c r="BG718" s="245">
        <f>IF(N718="zákl. přenesená",J718,0)</f>
        <v>0</v>
      </c>
      <c r="BH718" s="245">
        <f>IF(N718="sníž. přenesená",J718,0)</f>
        <v>0</v>
      </c>
      <c r="BI718" s="245">
        <f>IF(N718="nulová",J718,0)</f>
        <v>0</v>
      </c>
      <c r="BJ718" s="18" t="s">
        <v>165</v>
      </c>
      <c r="BK718" s="245">
        <f>ROUND(I718*H718,2)</f>
        <v>0</v>
      </c>
      <c r="BL718" s="18" t="s">
        <v>165</v>
      </c>
      <c r="BM718" s="244" t="s">
        <v>903</v>
      </c>
    </row>
    <row r="719" s="14" customFormat="1">
      <c r="A719" s="14"/>
      <c r="B719" s="257"/>
      <c r="C719" s="258"/>
      <c r="D719" s="248" t="s">
        <v>166</v>
      </c>
      <c r="E719" s="259" t="s">
        <v>1</v>
      </c>
      <c r="F719" s="260" t="s">
        <v>904</v>
      </c>
      <c r="G719" s="258"/>
      <c r="H719" s="261">
        <v>25</v>
      </c>
      <c r="I719" s="262"/>
      <c r="J719" s="258"/>
      <c r="K719" s="258"/>
      <c r="L719" s="263"/>
      <c r="M719" s="264"/>
      <c r="N719" s="265"/>
      <c r="O719" s="265"/>
      <c r="P719" s="265"/>
      <c r="Q719" s="265"/>
      <c r="R719" s="265"/>
      <c r="S719" s="265"/>
      <c r="T719" s="26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7" t="s">
        <v>166</v>
      </c>
      <c r="AU719" s="267" t="s">
        <v>81</v>
      </c>
      <c r="AV719" s="14" t="s">
        <v>81</v>
      </c>
      <c r="AW719" s="14" t="s">
        <v>30</v>
      </c>
      <c r="AX719" s="14" t="s">
        <v>73</v>
      </c>
      <c r="AY719" s="267" t="s">
        <v>158</v>
      </c>
    </row>
    <row r="720" s="15" customFormat="1">
      <c r="A720" s="15"/>
      <c r="B720" s="268"/>
      <c r="C720" s="269"/>
      <c r="D720" s="248" t="s">
        <v>166</v>
      </c>
      <c r="E720" s="270" t="s">
        <v>1</v>
      </c>
      <c r="F720" s="271" t="s">
        <v>169</v>
      </c>
      <c r="G720" s="269"/>
      <c r="H720" s="272">
        <v>25</v>
      </c>
      <c r="I720" s="273"/>
      <c r="J720" s="269"/>
      <c r="K720" s="269"/>
      <c r="L720" s="274"/>
      <c r="M720" s="275"/>
      <c r="N720" s="276"/>
      <c r="O720" s="276"/>
      <c r="P720" s="276"/>
      <c r="Q720" s="276"/>
      <c r="R720" s="276"/>
      <c r="S720" s="276"/>
      <c r="T720" s="277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78" t="s">
        <v>166</v>
      </c>
      <c r="AU720" s="278" t="s">
        <v>81</v>
      </c>
      <c r="AV720" s="15" t="s">
        <v>165</v>
      </c>
      <c r="AW720" s="15" t="s">
        <v>30</v>
      </c>
      <c r="AX720" s="15" t="s">
        <v>79</v>
      </c>
      <c r="AY720" s="278" t="s">
        <v>158</v>
      </c>
    </row>
    <row r="721" s="2" customFormat="1" ht="21.75" customHeight="1">
      <c r="A721" s="39"/>
      <c r="B721" s="40"/>
      <c r="C721" s="233" t="s">
        <v>594</v>
      </c>
      <c r="D721" s="233" t="s">
        <v>160</v>
      </c>
      <c r="E721" s="234" t="s">
        <v>905</v>
      </c>
      <c r="F721" s="235" t="s">
        <v>906</v>
      </c>
      <c r="G721" s="236" t="s">
        <v>198</v>
      </c>
      <c r="H721" s="237">
        <v>75</v>
      </c>
      <c r="I721" s="238"/>
      <c r="J721" s="239">
        <f>ROUND(I721*H721,2)</f>
        <v>0</v>
      </c>
      <c r="K721" s="235" t="s">
        <v>164</v>
      </c>
      <c r="L721" s="45"/>
      <c r="M721" s="240" t="s">
        <v>1</v>
      </c>
      <c r="N721" s="241" t="s">
        <v>40</v>
      </c>
      <c r="O721" s="93"/>
      <c r="P721" s="242">
        <f>O721*H721</f>
        <v>0</v>
      </c>
      <c r="Q721" s="242">
        <v>0</v>
      </c>
      <c r="R721" s="242">
        <f>Q721*H721</f>
        <v>0</v>
      </c>
      <c r="S721" s="242">
        <v>0.00248</v>
      </c>
      <c r="T721" s="243">
        <f>S721*H721</f>
        <v>0.186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44" t="s">
        <v>165</v>
      </c>
      <c r="AT721" s="244" t="s">
        <v>160</v>
      </c>
      <c r="AU721" s="244" t="s">
        <v>81</v>
      </c>
      <c r="AY721" s="18" t="s">
        <v>158</v>
      </c>
      <c r="BE721" s="245">
        <f>IF(N721="základní",J721,0)</f>
        <v>0</v>
      </c>
      <c r="BF721" s="245">
        <f>IF(N721="snížená",J721,0)</f>
        <v>0</v>
      </c>
      <c r="BG721" s="245">
        <f>IF(N721="zákl. přenesená",J721,0)</f>
        <v>0</v>
      </c>
      <c r="BH721" s="245">
        <f>IF(N721="sníž. přenesená",J721,0)</f>
        <v>0</v>
      </c>
      <c r="BI721" s="245">
        <f>IF(N721="nulová",J721,0)</f>
        <v>0</v>
      </c>
      <c r="BJ721" s="18" t="s">
        <v>165</v>
      </c>
      <c r="BK721" s="245">
        <f>ROUND(I721*H721,2)</f>
        <v>0</v>
      </c>
      <c r="BL721" s="18" t="s">
        <v>165</v>
      </c>
      <c r="BM721" s="244" t="s">
        <v>907</v>
      </c>
    </row>
    <row r="722" s="2" customFormat="1" ht="16.5" customHeight="1">
      <c r="A722" s="39"/>
      <c r="B722" s="40"/>
      <c r="C722" s="233" t="s">
        <v>908</v>
      </c>
      <c r="D722" s="233" t="s">
        <v>160</v>
      </c>
      <c r="E722" s="234" t="s">
        <v>909</v>
      </c>
      <c r="F722" s="235" t="s">
        <v>910</v>
      </c>
      <c r="G722" s="236" t="s">
        <v>329</v>
      </c>
      <c r="H722" s="237">
        <v>2</v>
      </c>
      <c r="I722" s="238"/>
      <c r="J722" s="239">
        <f>ROUND(I722*H722,2)</f>
        <v>0</v>
      </c>
      <c r="K722" s="235" t="s">
        <v>164</v>
      </c>
      <c r="L722" s="45"/>
      <c r="M722" s="240" t="s">
        <v>1</v>
      </c>
      <c r="N722" s="241" t="s">
        <v>40</v>
      </c>
      <c r="O722" s="93"/>
      <c r="P722" s="242">
        <f>O722*H722</f>
        <v>0</v>
      </c>
      <c r="Q722" s="242">
        <v>0</v>
      </c>
      <c r="R722" s="242">
        <f>Q722*H722</f>
        <v>0</v>
      </c>
      <c r="S722" s="242">
        <v>0.192</v>
      </c>
      <c r="T722" s="243">
        <f>S722*H722</f>
        <v>0.38400000000000001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4" t="s">
        <v>165</v>
      </c>
      <c r="AT722" s="244" t="s">
        <v>160</v>
      </c>
      <c r="AU722" s="244" t="s">
        <v>81</v>
      </c>
      <c r="AY722" s="18" t="s">
        <v>158</v>
      </c>
      <c r="BE722" s="245">
        <f>IF(N722="základní",J722,0)</f>
        <v>0</v>
      </c>
      <c r="BF722" s="245">
        <f>IF(N722="snížená",J722,0)</f>
        <v>0</v>
      </c>
      <c r="BG722" s="245">
        <f>IF(N722="zákl. přenesená",J722,0)</f>
        <v>0</v>
      </c>
      <c r="BH722" s="245">
        <f>IF(N722="sníž. přenesená",J722,0)</f>
        <v>0</v>
      </c>
      <c r="BI722" s="245">
        <f>IF(N722="nulová",J722,0)</f>
        <v>0</v>
      </c>
      <c r="BJ722" s="18" t="s">
        <v>165</v>
      </c>
      <c r="BK722" s="245">
        <f>ROUND(I722*H722,2)</f>
        <v>0</v>
      </c>
      <c r="BL722" s="18" t="s">
        <v>165</v>
      </c>
      <c r="BM722" s="244" t="s">
        <v>911</v>
      </c>
    </row>
    <row r="723" s="2" customFormat="1" ht="21.75" customHeight="1">
      <c r="A723" s="39"/>
      <c r="B723" s="40"/>
      <c r="C723" s="233" t="s">
        <v>597</v>
      </c>
      <c r="D723" s="233" t="s">
        <v>160</v>
      </c>
      <c r="E723" s="234" t="s">
        <v>912</v>
      </c>
      <c r="F723" s="235" t="s">
        <v>913</v>
      </c>
      <c r="G723" s="236" t="s">
        <v>163</v>
      </c>
      <c r="H723" s="237">
        <v>27.562000000000001</v>
      </c>
      <c r="I723" s="238"/>
      <c r="J723" s="239">
        <f>ROUND(I723*H723,2)</f>
        <v>0</v>
      </c>
      <c r="K723" s="235" t="s">
        <v>164</v>
      </c>
      <c r="L723" s="45"/>
      <c r="M723" s="240" t="s">
        <v>1</v>
      </c>
      <c r="N723" s="241" t="s">
        <v>40</v>
      </c>
      <c r="O723" s="93"/>
      <c r="P723" s="242">
        <f>O723*H723</f>
        <v>0</v>
      </c>
      <c r="Q723" s="242">
        <v>0</v>
      </c>
      <c r="R723" s="242">
        <f>Q723*H723</f>
        <v>0</v>
      </c>
      <c r="S723" s="242">
        <v>0.055</v>
      </c>
      <c r="T723" s="243">
        <f>S723*H723</f>
        <v>1.5159100000000001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4" t="s">
        <v>165</v>
      </c>
      <c r="AT723" s="244" t="s">
        <v>160</v>
      </c>
      <c r="AU723" s="244" t="s">
        <v>81</v>
      </c>
      <c r="AY723" s="18" t="s">
        <v>158</v>
      </c>
      <c r="BE723" s="245">
        <f>IF(N723="základní",J723,0)</f>
        <v>0</v>
      </c>
      <c r="BF723" s="245">
        <f>IF(N723="snížená",J723,0)</f>
        <v>0</v>
      </c>
      <c r="BG723" s="245">
        <f>IF(N723="zákl. přenesená",J723,0)</f>
        <v>0</v>
      </c>
      <c r="BH723" s="245">
        <f>IF(N723="sníž. přenesená",J723,0)</f>
        <v>0</v>
      </c>
      <c r="BI723" s="245">
        <f>IF(N723="nulová",J723,0)</f>
        <v>0</v>
      </c>
      <c r="BJ723" s="18" t="s">
        <v>165</v>
      </c>
      <c r="BK723" s="245">
        <f>ROUND(I723*H723,2)</f>
        <v>0</v>
      </c>
      <c r="BL723" s="18" t="s">
        <v>165</v>
      </c>
      <c r="BM723" s="244" t="s">
        <v>914</v>
      </c>
    </row>
    <row r="724" s="14" customFormat="1">
      <c r="A724" s="14"/>
      <c r="B724" s="257"/>
      <c r="C724" s="258"/>
      <c r="D724" s="248" t="s">
        <v>166</v>
      </c>
      <c r="E724" s="259" t="s">
        <v>1</v>
      </c>
      <c r="F724" s="260" t="s">
        <v>915</v>
      </c>
      <c r="G724" s="258"/>
      <c r="H724" s="261">
        <v>18.010000000000002</v>
      </c>
      <c r="I724" s="262"/>
      <c r="J724" s="258"/>
      <c r="K724" s="258"/>
      <c r="L724" s="263"/>
      <c r="M724" s="264"/>
      <c r="N724" s="265"/>
      <c r="O724" s="265"/>
      <c r="P724" s="265"/>
      <c r="Q724" s="265"/>
      <c r="R724" s="265"/>
      <c r="S724" s="265"/>
      <c r="T724" s="26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7" t="s">
        <v>166</v>
      </c>
      <c r="AU724" s="267" t="s">
        <v>81</v>
      </c>
      <c r="AV724" s="14" t="s">
        <v>81</v>
      </c>
      <c r="AW724" s="14" t="s">
        <v>30</v>
      </c>
      <c r="AX724" s="14" t="s">
        <v>73</v>
      </c>
      <c r="AY724" s="267" t="s">
        <v>158</v>
      </c>
    </row>
    <row r="725" s="14" customFormat="1">
      <c r="A725" s="14"/>
      <c r="B725" s="257"/>
      <c r="C725" s="258"/>
      <c r="D725" s="248" t="s">
        <v>166</v>
      </c>
      <c r="E725" s="259" t="s">
        <v>1</v>
      </c>
      <c r="F725" s="260" t="s">
        <v>515</v>
      </c>
      <c r="G725" s="258"/>
      <c r="H725" s="261">
        <v>9.5519999999999996</v>
      </c>
      <c r="I725" s="262"/>
      <c r="J725" s="258"/>
      <c r="K725" s="258"/>
      <c r="L725" s="263"/>
      <c r="M725" s="264"/>
      <c r="N725" s="265"/>
      <c r="O725" s="265"/>
      <c r="P725" s="265"/>
      <c r="Q725" s="265"/>
      <c r="R725" s="265"/>
      <c r="S725" s="265"/>
      <c r="T725" s="26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7" t="s">
        <v>166</v>
      </c>
      <c r="AU725" s="267" t="s">
        <v>81</v>
      </c>
      <c r="AV725" s="14" t="s">
        <v>81</v>
      </c>
      <c r="AW725" s="14" t="s">
        <v>30</v>
      </c>
      <c r="AX725" s="14" t="s">
        <v>73</v>
      </c>
      <c r="AY725" s="267" t="s">
        <v>158</v>
      </c>
    </row>
    <row r="726" s="15" customFormat="1">
      <c r="A726" s="15"/>
      <c r="B726" s="268"/>
      <c r="C726" s="269"/>
      <c r="D726" s="248" t="s">
        <v>166</v>
      </c>
      <c r="E726" s="270" t="s">
        <v>1</v>
      </c>
      <c r="F726" s="271" t="s">
        <v>169</v>
      </c>
      <c r="G726" s="269"/>
      <c r="H726" s="272">
        <v>27.562000000000001</v>
      </c>
      <c r="I726" s="273"/>
      <c r="J726" s="269"/>
      <c r="K726" s="269"/>
      <c r="L726" s="274"/>
      <c r="M726" s="275"/>
      <c r="N726" s="276"/>
      <c r="O726" s="276"/>
      <c r="P726" s="276"/>
      <c r="Q726" s="276"/>
      <c r="R726" s="276"/>
      <c r="S726" s="276"/>
      <c r="T726" s="277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8" t="s">
        <v>166</v>
      </c>
      <c r="AU726" s="278" t="s">
        <v>81</v>
      </c>
      <c r="AV726" s="15" t="s">
        <v>165</v>
      </c>
      <c r="AW726" s="15" t="s">
        <v>30</v>
      </c>
      <c r="AX726" s="15" t="s">
        <v>79</v>
      </c>
      <c r="AY726" s="278" t="s">
        <v>158</v>
      </c>
    </row>
    <row r="727" s="2" customFormat="1" ht="21.75" customHeight="1">
      <c r="A727" s="39"/>
      <c r="B727" s="40"/>
      <c r="C727" s="233" t="s">
        <v>916</v>
      </c>
      <c r="D727" s="233" t="s">
        <v>160</v>
      </c>
      <c r="E727" s="234" t="s">
        <v>917</v>
      </c>
      <c r="F727" s="235" t="s">
        <v>918</v>
      </c>
      <c r="G727" s="236" t="s">
        <v>163</v>
      </c>
      <c r="H727" s="237">
        <v>6.5910000000000002</v>
      </c>
      <c r="I727" s="238"/>
      <c r="J727" s="239">
        <f>ROUND(I727*H727,2)</f>
        <v>0</v>
      </c>
      <c r="K727" s="235" t="s">
        <v>164</v>
      </c>
      <c r="L727" s="45"/>
      <c r="M727" s="240" t="s">
        <v>1</v>
      </c>
      <c r="N727" s="241" t="s">
        <v>40</v>
      </c>
      <c r="O727" s="93"/>
      <c r="P727" s="242">
        <f>O727*H727</f>
        <v>0</v>
      </c>
      <c r="Q727" s="242">
        <v>0</v>
      </c>
      <c r="R727" s="242">
        <f>Q727*H727</f>
        <v>0</v>
      </c>
      <c r="S727" s="242">
        <v>0.048000000000000001</v>
      </c>
      <c r="T727" s="243">
        <f>S727*H727</f>
        <v>0.31636800000000004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4" t="s">
        <v>165</v>
      </c>
      <c r="AT727" s="244" t="s">
        <v>160</v>
      </c>
      <c r="AU727" s="244" t="s">
        <v>81</v>
      </c>
      <c r="AY727" s="18" t="s">
        <v>158</v>
      </c>
      <c r="BE727" s="245">
        <f>IF(N727="základní",J727,0)</f>
        <v>0</v>
      </c>
      <c r="BF727" s="245">
        <f>IF(N727="snížená",J727,0)</f>
        <v>0</v>
      </c>
      <c r="BG727" s="245">
        <f>IF(N727="zákl. přenesená",J727,0)</f>
        <v>0</v>
      </c>
      <c r="BH727" s="245">
        <f>IF(N727="sníž. přenesená",J727,0)</f>
        <v>0</v>
      </c>
      <c r="BI727" s="245">
        <f>IF(N727="nulová",J727,0)</f>
        <v>0</v>
      </c>
      <c r="BJ727" s="18" t="s">
        <v>165</v>
      </c>
      <c r="BK727" s="245">
        <f>ROUND(I727*H727,2)</f>
        <v>0</v>
      </c>
      <c r="BL727" s="18" t="s">
        <v>165</v>
      </c>
      <c r="BM727" s="244" t="s">
        <v>919</v>
      </c>
    </row>
    <row r="728" s="13" customFormat="1">
      <c r="A728" s="13"/>
      <c r="B728" s="246"/>
      <c r="C728" s="247"/>
      <c r="D728" s="248" t="s">
        <v>166</v>
      </c>
      <c r="E728" s="249" t="s">
        <v>1</v>
      </c>
      <c r="F728" s="250" t="s">
        <v>303</v>
      </c>
      <c r="G728" s="247"/>
      <c r="H728" s="249" t="s">
        <v>1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6" t="s">
        <v>166</v>
      </c>
      <c r="AU728" s="256" t="s">
        <v>81</v>
      </c>
      <c r="AV728" s="13" t="s">
        <v>79</v>
      </c>
      <c r="AW728" s="13" t="s">
        <v>30</v>
      </c>
      <c r="AX728" s="13" t="s">
        <v>73</v>
      </c>
      <c r="AY728" s="256" t="s">
        <v>158</v>
      </c>
    </row>
    <row r="729" s="14" customFormat="1">
      <c r="A729" s="14"/>
      <c r="B729" s="257"/>
      <c r="C729" s="258"/>
      <c r="D729" s="248" t="s">
        <v>166</v>
      </c>
      <c r="E729" s="259" t="s">
        <v>1</v>
      </c>
      <c r="F729" s="260" t="s">
        <v>920</v>
      </c>
      <c r="G729" s="258"/>
      <c r="H729" s="261">
        <v>1.44</v>
      </c>
      <c r="I729" s="262"/>
      <c r="J729" s="258"/>
      <c r="K729" s="258"/>
      <c r="L729" s="263"/>
      <c r="M729" s="264"/>
      <c r="N729" s="265"/>
      <c r="O729" s="265"/>
      <c r="P729" s="265"/>
      <c r="Q729" s="265"/>
      <c r="R729" s="265"/>
      <c r="S729" s="265"/>
      <c r="T729" s="26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7" t="s">
        <v>166</v>
      </c>
      <c r="AU729" s="267" t="s">
        <v>81</v>
      </c>
      <c r="AV729" s="14" t="s">
        <v>81</v>
      </c>
      <c r="AW729" s="14" t="s">
        <v>30</v>
      </c>
      <c r="AX729" s="14" t="s">
        <v>73</v>
      </c>
      <c r="AY729" s="267" t="s">
        <v>158</v>
      </c>
    </row>
    <row r="730" s="13" customFormat="1">
      <c r="A730" s="13"/>
      <c r="B730" s="246"/>
      <c r="C730" s="247"/>
      <c r="D730" s="248" t="s">
        <v>166</v>
      </c>
      <c r="E730" s="249" t="s">
        <v>1</v>
      </c>
      <c r="F730" s="250" t="s">
        <v>470</v>
      </c>
      <c r="G730" s="247"/>
      <c r="H730" s="249" t="s">
        <v>1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6" t="s">
        <v>166</v>
      </c>
      <c r="AU730" s="256" t="s">
        <v>81</v>
      </c>
      <c r="AV730" s="13" t="s">
        <v>79</v>
      </c>
      <c r="AW730" s="13" t="s">
        <v>30</v>
      </c>
      <c r="AX730" s="13" t="s">
        <v>73</v>
      </c>
      <c r="AY730" s="256" t="s">
        <v>158</v>
      </c>
    </row>
    <row r="731" s="14" customFormat="1">
      <c r="A731" s="14"/>
      <c r="B731" s="257"/>
      <c r="C731" s="258"/>
      <c r="D731" s="248" t="s">
        <v>166</v>
      </c>
      <c r="E731" s="259" t="s">
        <v>1</v>
      </c>
      <c r="F731" s="260" t="s">
        <v>921</v>
      </c>
      <c r="G731" s="258"/>
      <c r="H731" s="261">
        <v>3.7799999999999998</v>
      </c>
      <c r="I731" s="262"/>
      <c r="J731" s="258"/>
      <c r="K731" s="258"/>
      <c r="L731" s="263"/>
      <c r="M731" s="264"/>
      <c r="N731" s="265"/>
      <c r="O731" s="265"/>
      <c r="P731" s="265"/>
      <c r="Q731" s="265"/>
      <c r="R731" s="265"/>
      <c r="S731" s="265"/>
      <c r="T731" s="26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7" t="s">
        <v>166</v>
      </c>
      <c r="AU731" s="267" t="s">
        <v>81</v>
      </c>
      <c r="AV731" s="14" t="s">
        <v>81</v>
      </c>
      <c r="AW731" s="14" t="s">
        <v>30</v>
      </c>
      <c r="AX731" s="14" t="s">
        <v>73</v>
      </c>
      <c r="AY731" s="267" t="s">
        <v>158</v>
      </c>
    </row>
    <row r="732" s="14" customFormat="1">
      <c r="A732" s="14"/>
      <c r="B732" s="257"/>
      <c r="C732" s="258"/>
      <c r="D732" s="248" t="s">
        <v>166</v>
      </c>
      <c r="E732" s="259" t="s">
        <v>1</v>
      </c>
      <c r="F732" s="260" t="s">
        <v>922</v>
      </c>
      <c r="G732" s="258"/>
      <c r="H732" s="261">
        <v>1.371</v>
      </c>
      <c r="I732" s="262"/>
      <c r="J732" s="258"/>
      <c r="K732" s="258"/>
      <c r="L732" s="263"/>
      <c r="M732" s="264"/>
      <c r="N732" s="265"/>
      <c r="O732" s="265"/>
      <c r="P732" s="265"/>
      <c r="Q732" s="265"/>
      <c r="R732" s="265"/>
      <c r="S732" s="265"/>
      <c r="T732" s="26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7" t="s">
        <v>166</v>
      </c>
      <c r="AU732" s="267" t="s">
        <v>81</v>
      </c>
      <c r="AV732" s="14" t="s">
        <v>81</v>
      </c>
      <c r="AW732" s="14" t="s">
        <v>30</v>
      </c>
      <c r="AX732" s="14" t="s">
        <v>73</v>
      </c>
      <c r="AY732" s="267" t="s">
        <v>158</v>
      </c>
    </row>
    <row r="733" s="15" customFormat="1">
      <c r="A733" s="15"/>
      <c r="B733" s="268"/>
      <c r="C733" s="269"/>
      <c r="D733" s="248" t="s">
        <v>166</v>
      </c>
      <c r="E733" s="270" t="s">
        <v>1</v>
      </c>
      <c r="F733" s="271" t="s">
        <v>169</v>
      </c>
      <c r="G733" s="269"/>
      <c r="H733" s="272">
        <v>6.5909999999999993</v>
      </c>
      <c r="I733" s="273"/>
      <c r="J733" s="269"/>
      <c r="K733" s="269"/>
      <c r="L733" s="274"/>
      <c r="M733" s="275"/>
      <c r="N733" s="276"/>
      <c r="O733" s="276"/>
      <c r="P733" s="276"/>
      <c r="Q733" s="276"/>
      <c r="R733" s="276"/>
      <c r="S733" s="276"/>
      <c r="T733" s="277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78" t="s">
        <v>166</v>
      </c>
      <c r="AU733" s="278" t="s">
        <v>81</v>
      </c>
      <c r="AV733" s="15" t="s">
        <v>165</v>
      </c>
      <c r="AW733" s="15" t="s">
        <v>30</v>
      </c>
      <c r="AX733" s="15" t="s">
        <v>79</v>
      </c>
      <c r="AY733" s="278" t="s">
        <v>158</v>
      </c>
    </row>
    <row r="734" s="2" customFormat="1" ht="21.75" customHeight="1">
      <c r="A734" s="39"/>
      <c r="B734" s="40"/>
      <c r="C734" s="233" t="s">
        <v>604</v>
      </c>
      <c r="D734" s="233" t="s">
        <v>160</v>
      </c>
      <c r="E734" s="234" t="s">
        <v>923</v>
      </c>
      <c r="F734" s="235" t="s">
        <v>924</v>
      </c>
      <c r="G734" s="236" t="s">
        <v>163</v>
      </c>
      <c r="H734" s="237">
        <v>1.3500000000000001</v>
      </c>
      <c r="I734" s="238"/>
      <c r="J734" s="239">
        <f>ROUND(I734*H734,2)</f>
        <v>0</v>
      </c>
      <c r="K734" s="235" t="s">
        <v>164</v>
      </c>
      <c r="L734" s="45"/>
      <c r="M734" s="240" t="s">
        <v>1</v>
      </c>
      <c r="N734" s="241" t="s">
        <v>40</v>
      </c>
      <c r="O734" s="93"/>
      <c r="P734" s="242">
        <f>O734*H734</f>
        <v>0</v>
      </c>
      <c r="Q734" s="242">
        <v>0</v>
      </c>
      <c r="R734" s="242">
        <f>Q734*H734</f>
        <v>0</v>
      </c>
      <c r="S734" s="242">
        <v>0.037999999999999999</v>
      </c>
      <c r="T734" s="243">
        <f>S734*H734</f>
        <v>0.051300000000000005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4" t="s">
        <v>165</v>
      </c>
      <c r="AT734" s="244" t="s">
        <v>160</v>
      </c>
      <c r="AU734" s="244" t="s">
        <v>81</v>
      </c>
      <c r="AY734" s="18" t="s">
        <v>158</v>
      </c>
      <c r="BE734" s="245">
        <f>IF(N734="základní",J734,0)</f>
        <v>0</v>
      </c>
      <c r="BF734" s="245">
        <f>IF(N734="snížená",J734,0)</f>
        <v>0</v>
      </c>
      <c r="BG734" s="245">
        <f>IF(N734="zákl. přenesená",J734,0)</f>
        <v>0</v>
      </c>
      <c r="BH734" s="245">
        <f>IF(N734="sníž. přenesená",J734,0)</f>
        <v>0</v>
      </c>
      <c r="BI734" s="245">
        <f>IF(N734="nulová",J734,0)</f>
        <v>0</v>
      </c>
      <c r="BJ734" s="18" t="s">
        <v>165</v>
      </c>
      <c r="BK734" s="245">
        <f>ROUND(I734*H734,2)</f>
        <v>0</v>
      </c>
      <c r="BL734" s="18" t="s">
        <v>165</v>
      </c>
      <c r="BM734" s="244" t="s">
        <v>925</v>
      </c>
    </row>
    <row r="735" s="14" customFormat="1">
      <c r="A735" s="14"/>
      <c r="B735" s="257"/>
      <c r="C735" s="258"/>
      <c r="D735" s="248" t="s">
        <v>166</v>
      </c>
      <c r="E735" s="259" t="s">
        <v>1</v>
      </c>
      <c r="F735" s="260" t="s">
        <v>926</v>
      </c>
      <c r="G735" s="258"/>
      <c r="H735" s="261">
        <v>1.3500000000000001</v>
      </c>
      <c r="I735" s="262"/>
      <c r="J735" s="258"/>
      <c r="K735" s="258"/>
      <c r="L735" s="263"/>
      <c r="M735" s="264"/>
      <c r="N735" s="265"/>
      <c r="O735" s="265"/>
      <c r="P735" s="265"/>
      <c r="Q735" s="265"/>
      <c r="R735" s="265"/>
      <c r="S735" s="265"/>
      <c r="T735" s="26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7" t="s">
        <v>166</v>
      </c>
      <c r="AU735" s="267" t="s">
        <v>81</v>
      </c>
      <c r="AV735" s="14" t="s">
        <v>81</v>
      </c>
      <c r="AW735" s="14" t="s">
        <v>30</v>
      </c>
      <c r="AX735" s="14" t="s">
        <v>73</v>
      </c>
      <c r="AY735" s="267" t="s">
        <v>158</v>
      </c>
    </row>
    <row r="736" s="15" customFormat="1">
      <c r="A736" s="15"/>
      <c r="B736" s="268"/>
      <c r="C736" s="269"/>
      <c r="D736" s="248" t="s">
        <v>166</v>
      </c>
      <c r="E736" s="270" t="s">
        <v>1</v>
      </c>
      <c r="F736" s="271" t="s">
        <v>169</v>
      </c>
      <c r="G736" s="269"/>
      <c r="H736" s="272">
        <v>1.3500000000000001</v>
      </c>
      <c r="I736" s="273"/>
      <c r="J736" s="269"/>
      <c r="K736" s="269"/>
      <c r="L736" s="274"/>
      <c r="M736" s="275"/>
      <c r="N736" s="276"/>
      <c r="O736" s="276"/>
      <c r="P736" s="276"/>
      <c r="Q736" s="276"/>
      <c r="R736" s="276"/>
      <c r="S736" s="276"/>
      <c r="T736" s="277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78" t="s">
        <v>166</v>
      </c>
      <c r="AU736" s="278" t="s">
        <v>81</v>
      </c>
      <c r="AV736" s="15" t="s">
        <v>165</v>
      </c>
      <c r="AW736" s="15" t="s">
        <v>30</v>
      </c>
      <c r="AX736" s="15" t="s">
        <v>79</v>
      </c>
      <c r="AY736" s="278" t="s">
        <v>158</v>
      </c>
    </row>
    <row r="737" s="2" customFormat="1" ht="21.75" customHeight="1">
      <c r="A737" s="39"/>
      <c r="B737" s="40"/>
      <c r="C737" s="233" t="s">
        <v>927</v>
      </c>
      <c r="D737" s="233" t="s">
        <v>160</v>
      </c>
      <c r="E737" s="234" t="s">
        <v>928</v>
      </c>
      <c r="F737" s="235" t="s">
        <v>929</v>
      </c>
      <c r="G737" s="236" t="s">
        <v>163</v>
      </c>
      <c r="H737" s="237">
        <v>2.7000000000000002</v>
      </c>
      <c r="I737" s="238"/>
      <c r="J737" s="239">
        <f>ROUND(I737*H737,2)</f>
        <v>0</v>
      </c>
      <c r="K737" s="235" t="s">
        <v>164</v>
      </c>
      <c r="L737" s="45"/>
      <c r="M737" s="240" t="s">
        <v>1</v>
      </c>
      <c r="N737" s="241" t="s">
        <v>40</v>
      </c>
      <c r="O737" s="93"/>
      <c r="P737" s="242">
        <f>O737*H737</f>
        <v>0</v>
      </c>
      <c r="Q737" s="242">
        <v>0</v>
      </c>
      <c r="R737" s="242">
        <f>Q737*H737</f>
        <v>0</v>
      </c>
      <c r="S737" s="242">
        <v>0.034000000000000002</v>
      </c>
      <c r="T737" s="243">
        <f>S737*H737</f>
        <v>0.091800000000000007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4" t="s">
        <v>165</v>
      </c>
      <c r="AT737" s="244" t="s">
        <v>160</v>
      </c>
      <c r="AU737" s="244" t="s">
        <v>81</v>
      </c>
      <c r="AY737" s="18" t="s">
        <v>158</v>
      </c>
      <c r="BE737" s="245">
        <f>IF(N737="základní",J737,0)</f>
        <v>0</v>
      </c>
      <c r="BF737" s="245">
        <f>IF(N737="snížená",J737,0)</f>
        <v>0</v>
      </c>
      <c r="BG737" s="245">
        <f>IF(N737="zákl. přenesená",J737,0)</f>
        <v>0</v>
      </c>
      <c r="BH737" s="245">
        <f>IF(N737="sníž. přenesená",J737,0)</f>
        <v>0</v>
      </c>
      <c r="BI737" s="245">
        <f>IF(N737="nulová",J737,0)</f>
        <v>0</v>
      </c>
      <c r="BJ737" s="18" t="s">
        <v>165</v>
      </c>
      <c r="BK737" s="245">
        <f>ROUND(I737*H737,2)</f>
        <v>0</v>
      </c>
      <c r="BL737" s="18" t="s">
        <v>165</v>
      </c>
      <c r="BM737" s="244" t="s">
        <v>930</v>
      </c>
    </row>
    <row r="738" s="14" customFormat="1">
      <c r="A738" s="14"/>
      <c r="B738" s="257"/>
      <c r="C738" s="258"/>
      <c r="D738" s="248" t="s">
        <v>166</v>
      </c>
      <c r="E738" s="259" t="s">
        <v>1</v>
      </c>
      <c r="F738" s="260" t="s">
        <v>931</v>
      </c>
      <c r="G738" s="258"/>
      <c r="H738" s="261">
        <v>2.7000000000000002</v>
      </c>
      <c r="I738" s="262"/>
      <c r="J738" s="258"/>
      <c r="K738" s="258"/>
      <c r="L738" s="263"/>
      <c r="M738" s="264"/>
      <c r="N738" s="265"/>
      <c r="O738" s="265"/>
      <c r="P738" s="265"/>
      <c r="Q738" s="265"/>
      <c r="R738" s="265"/>
      <c r="S738" s="265"/>
      <c r="T738" s="26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7" t="s">
        <v>166</v>
      </c>
      <c r="AU738" s="267" t="s">
        <v>81</v>
      </c>
      <c r="AV738" s="14" t="s">
        <v>81</v>
      </c>
      <c r="AW738" s="14" t="s">
        <v>30</v>
      </c>
      <c r="AX738" s="14" t="s">
        <v>73</v>
      </c>
      <c r="AY738" s="267" t="s">
        <v>158</v>
      </c>
    </row>
    <row r="739" s="15" customFormat="1">
      <c r="A739" s="15"/>
      <c r="B739" s="268"/>
      <c r="C739" s="269"/>
      <c r="D739" s="248" t="s">
        <v>166</v>
      </c>
      <c r="E739" s="270" t="s">
        <v>1</v>
      </c>
      <c r="F739" s="271" t="s">
        <v>169</v>
      </c>
      <c r="G739" s="269"/>
      <c r="H739" s="272">
        <v>2.7000000000000002</v>
      </c>
      <c r="I739" s="273"/>
      <c r="J739" s="269"/>
      <c r="K739" s="269"/>
      <c r="L739" s="274"/>
      <c r="M739" s="275"/>
      <c r="N739" s="276"/>
      <c r="O739" s="276"/>
      <c r="P739" s="276"/>
      <c r="Q739" s="276"/>
      <c r="R739" s="276"/>
      <c r="S739" s="276"/>
      <c r="T739" s="277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8" t="s">
        <v>166</v>
      </c>
      <c r="AU739" s="278" t="s">
        <v>81</v>
      </c>
      <c r="AV739" s="15" t="s">
        <v>165</v>
      </c>
      <c r="AW739" s="15" t="s">
        <v>30</v>
      </c>
      <c r="AX739" s="15" t="s">
        <v>79</v>
      </c>
      <c r="AY739" s="278" t="s">
        <v>158</v>
      </c>
    </row>
    <row r="740" s="2" customFormat="1" ht="21.75" customHeight="1">
      <c r="A740" s="39"/>
      <c r="B740" s="40"/>
      <c r="C740" s="233" t="s">
        <v>608</v>
      </c>
      <c r="D740" s="233" t="s">
        <v>160</v>
      </c>
      <c r="E740" s="234" t="s">
        <v>932</v>
      </c>
      <c r="F740" s="235" t="s">
        <v>933</v>
      </c>
      <c r="G740" s="236" t="s">
        <v>163</v>
      </c>
      <c r="H740" s="237">
        <v>10.65</v>
      </c>
      <c r="I740" s="238"/>
      <c r="J740" s="239">
        <f>ROUND(I740*H740,2)</f>
        <v>0</v>
      </c>
      <c r="K740" s="235" t="s">
        <v>164</v>
      </c>
      <c r="L740" s="45"/>
      <c r="M740" s="240" t="s">
        <v>1</v>
      </c>
      <c r="N740" s="241" t="s">
        <v>40</v>
      </c>
      <c r="O740" s="93"/>
      <c r="P740" s="242">
        <f>O740*H740</f>
        <v>0</v>
      </c>
      <c r="Q740" s="242">
        <v>0</v>
      </c>
      <c r="R740" s="242">
        <f>Q740*H740</f>
        <v>0</v>
      </c>
      <c r="S740" s="242">
        <v>0.032000000000000001</v>
      </c>
      <c r="T740" s="243">
        <f>S740*H740</f>
        <v>0.34079999999999999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4" t="s">
        <v>165</v>
      </c>
      <c r="AT740" s="244" t="s">
        <v>160</v>
      </c>
      <c r="AU740" s="244" t="s">
        <v>81</v>
      </c>
      <c r="AY740" s="18" t="s">
        <v>158</v>
      </c>
      <c r="BE740" s="245">
        <f>IF(N740="základní",J740,0)</f>
        <v>0</v>
      </c>
      <c r="BF740" s="245">
        <f>IF(N740="snížená",J740,0)</f>
        <v>0</v>
      </c>
      <c r="BG740" s="245">
        <f>IF(N740="zákl. přenesená",J740,0)</f>
        <v>0</v>
      </c>
      <c r="BH740" s="245">
        <f>IF(N740="sníž. přenesená",J740,0)</f>
        <v>0</v>
      </c>
      <c r="BI740" s="245">
        <f>IF(N740="nulová",J740,0)</f>
        <v>0</v>
      </c>
      <c r="BJ740" s="18" t="s">
        <v>165</v>
      </c>
      <c r="BK740" s="245">
        <f>ROUND(I740*H740,2)</f>
        <v>0</v>
      </c>
      <c r="BL740" s="18" t="s">
        <v>165</v>
      </c>
      <c r="BM740" s="244" t="s">
        <v>934</v>
      </c>
    </row>
    <row r="741" s="14" customFormat="1">
      <c r="A741" s="14"/>
      <c r="B741" s="257"/>
      <c r="C741" s="258"/>
      <c r="D741" s="248" t="s">
        <v>166</v>
      </c>
      <c r="E741" s="259" t="s">
        <v>1</v>
      </c>
      <c r="F741" s="260" t="s">
        <v>935</v>
      </c>
      <c r="G741" s="258"/>
      <c r="H741" s="261">
        <v>10.65</v>
      </c>
      <c r="I741" s="262"/>
      <c r="J741" s="258"/>
      <c r="K741" s="258"/>
      <c r="L741" s="263"/>
      <c r="M741" s="264"/>
      <c r="N741" s="265"/>
      <c r="O741" s="265"/>
      <c r="P741" s="265"/>
      <c r="Q741" s="265"/>
      <c r="R741" s="265"/>
      <c r="S741" s="265"/>
      <c r="T741" s="26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7" t="s">
        <v>166</v>
      </c>
      <c r="AU741" s="267" t="s">
        <v>81</v>
      </c>
      <c r="AV741" s="14" t="s">
        <v>81</v>
      </c>
      <c r="AW741" s="14" t="s">
        <v>30</v>
      </c>
      <c r="AX741" s="14" t="s">
        <v>73</v>
      </c>
      <c r="AY741" s="267" t="s">
        <v>158</v>
      </c>
    </row>
    <row r="742" s="15" customFormat="1">
      <c r="A742" s="15"/>
      <c r="B742" s="268"/>
      <c r="C742" s="269"/>
      <c r="D742" s="248" t="s">
        <v>166</v>
      </c>
      <c r="E742" s="270" t="s">
        <v>1</v>
      </c>
      <c r="F742" s="271" t="s">
        <v>169</v>
      </c>
      <c r="G742" s="269"/>
      <c r="H742" s="272">
        <v>10.65</v>
      </c>
      <c r="I742" s="273"/>
      <c r="J742" s="269"/>
      <c r="K742" s="269"/>
      <c r="L742" s="274"/>
      <c r="M742" s="275"/>
      <c r="N742" s="276"/>
      <c r="O742" s="276"/>
      <c r="P742" s="276"/>
      <c r="Q742" s="276"/>
      <c r="R742" s="276"/>
      <c r="S742" s="276"/>
      <c r="T742" s="277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78" t="s">
        <v>166</v>
      </c>
      <c r="AU742" s="278" t="s">
        <v>81</v>
      </c>
      <c r="AV742" s="15" t="s">
        <v>165</v>
      </c>
      <c r="AW742" s="15" t="s">
        <v>30</v>
      </c>
      <c r="AX742" s="15" t="s">
        <v>79</v>
      </c>
      <c r="AY742" s="278" t="s">
        <v>158</v>
      </c>
    </row>
    <row r="743" s="2" customFormat="1" ht="16.5" customHeight="1">
      <c r="A743" s="39"/>
      <c r="B743" s="40"/>
      <c r="C743" s="233" t="s">
        <v>936</v>
      </c>
      <c r="D743" s="233" t="s">
        <v>160</v>
      </c>
      <c r="E743" s="234" t="s">
        <v>937</v>
      </c>
      <c r="F743" s="235" t="s">
        <v>938</v>
      </c>
      <c r="G743" s="236" t="s">
        <v>163</v>
      </c>
      <c r="H743" s="237">
        <v>20.800000000000001</v>
      </c>
      <c r="I743" s="238"/>
      <c r="J743" s="239">
        <f>ROUND(I743*H743,2)</f>
        <v>0</v>
      </c>
      <c r="K743" s="235" t="s">
        <v>164</v>
      </c>
      <c r="L743" s="45"/>
      <c r="M743" s="240" t="s">
        <v>1</v>
      </c>
      <c r="N743" s="241" t="s">
        <v>40</v>
      </c>
      <c r="O743" s="93"/>
      <c r="P743" s="242">
        <f>O743*H743</f>
        <v>0</v>
      </c>
      <c r="Q743" s="242">
        <v>0</v>
      </c>
      <c r="R743" s="242">
        <f>Q743*H743</f>
        <v>0</v>
      </c>
      <c r="S743" s="242">
        <v>0.075999999999999998</v>
      </c>
      <c r="T743" s="243">
        <f>S743*H743</f>
        <v>1.5808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44" t="s">
        <v>165</v>
      </c>
      <c r="AT743" s="244" t="s">
        <v>160</v>
      </c>
      <c r="AU743" s="244" t="s">
        <v>81</v>
      </c>
      <c r="AY743" s="18" t="s">
        <v>158</v>
      </c>
      <c r="BE743" s="245">
        <f>IF(N743="základní",J743,0)</f>
        <v>0</v>
      </c>
      <c r="BF743" s="245">
        <f>IF(N743="snížená",J743,0)</f>
        <v>0</v>
      </c>
      <c r="BG743" s="245">
        <f>IF(N743="zákl. přenesená",J743,0)</f>
        <v>0</v>
      </c>
      <c r="BH743" s="245">
        <f>IF(N743="sníž. přenesená",J743,0)</f>
        <v>0</v>
      </c>
      <c r="BI743" s="245">
        <f>IF(N743="nulová",J743,0)</f>
        <v>0</v>
      </c>
      <c r="BJ743" s="18" t="s">
        <v>165</v>
      </c>
      <c r="BK743" s="245">
        <f>ROUND(I743*H743,2)</f>
        <v>0</v>
      </c>
      <c r="BL743" s="18" t="s">
        <v>165</v>
      </c>
      <c r="BM743" s="244" t="s">
        <v>939</v>
      </c>
    </row>
    <row r="744" s="14" customFormat="1">
      <c r="A744" s="14"/>
      <c r="B744" s="257"/>
      <c r="C744" s="258"/>
      <c r="D744" s="248" t="s">
        <v>166</v>
      </c>
      <c r="E744" s="259" t="s">
        <v>1</v>
      </c>
      <c r="F744" s="260" t="s">
        <v>940</v>
      </c>
      <c r="G744" s="258"/>
      <c r="H744" s="261">
        <v>9.5999999999999996</v>
      </c>
      <c r="I744" s="262"/>
      <c r="J744" s="258"/>
      <c r="K744" s="258"/>
      <c r="L744" s="263"/>
      <c r="M744" s="264"/>
      <c r="N744" s="265"/>
      <c r="O744" s="265"/>
      <c r="P744" s="265"/>
      <c r="Q744" s="265"/>
      <c r="R744" s="265"/>
      <c r="S744" s="265"/>
      <c r="T744" s="26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7" t="s">
        <v>166</v>
      </c>
      <c r="AU744" s="267" t="s">
        <v>81</v>
      </c>
      <c r="AV744" s="14" t="s">
        <v>81</v>
      </c>
      <c r="AW744" s="14" t="s">
        <v>30</v>
      </c>
      <c r="AX744" s="14" t="s">
        <v>73</v>
      </c>
      <c r="AY744" s="267" t="s">
        <v>158</v>
      </c>
    </row>
    <row r="745" s="14" customFormat="1">
      <c r="A745" s="14"/>
      <c r="B745" s="257"/>
      <c r="C745" s="258"/>
      <c r="D745" s="248" t="s">
        <v>166</v>
      </c>
      <c r="E745" s="259" t="s">
        <v>1</v>
      </c>
      <c r="F745" s="260" t="s">
        <v>941</v>
      </c>
      <c r="G745" s="258"/>
      <c r="H745" s="261">
        <v>11.199999999999999</v>
      </c>
      <c r="I745" s="262"/>
      <c r="J745" s="258"/>
      <c r="K745" s="258"/>
      <c r="L745" s="263"/>
      <c r="M745" s="264"/>
      <c r="N745" s="265"/>
      <c r="O745" s="265"/>
      <c r="P745" s="265"/>
      <c r="Q745" s="265"/>
      <c r="R745" s="265"/>
      <c r="S745" s="265"/>
      <c r="T745" s="26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7" t="s">
        <v>166</v>
      </c>
      <c r="AU745" s="267" t="s">
        <v>81</v>
      </c>
      <c r="AV745" s="14" t="s">
        <v>81</v>
      </c>
      <c r="AW745" s="14" t="s">
        <v>30</v>
      </c>
      <c r="AX745" s="14" t="s">
        <v>73</v>
      </c>
      <c r="AY745" s="267" t="s">
        <v>158</v>
      </c>
    </row>
    <row r="746" s="15" customFormat="1">
      <c r="A746" s="15"/>
      <c r="B746" s="268"/>
      <c r="C746" s="269"/>
      <c r="D746" s="248" t="s">
        <v>166</v>
      </c>
      <c r="E746" s="270" t="s">
        <v>1</v>
      </c>
      <c r="F746" s="271" t="s">
        <v>169</v>
      </c>
      <c r="G746" s="269"/>
      <c r="H746" s="272">
        <v>20.799999999999997</v>
      </c>
      <c r="I746" s="273"/>
      <c r="J746" s="269"/>
      <c r="K746" s="269"/>
      <c r="L746" s="274"/>
      <c r="M746" s="275"/>
      <c r="N746" s="276"/>
      <c r="O746" s="276"/>
      <c r="P746" s="276"/>
      <c r="Q746" s="276"/>
      <c r="R746" s="276"/>
      <c r="S746" s="276"/>
      <c r="T746" s="277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8" t="s">
        <v>166</v>
      </c>
      <c r="AU746" s="278" t="s">
        <v>81</v>
      </c>
      <c r="AV746" s="15" t="s">
        <v>165</v>
      </c>
      <c r="AW746" s="15" t="s">
        <v>30</v>
      </c>
      <c r="AX746" s="15" t="s">
        <v>79</v>
      </c>
      <c r="AY746" s="278" t="s">
        <v>158</v>
      </c>
    </row>
    <row r="747" s="2" customFormat="1" ht="16.5" customHeight="1">
      <c r="A747" s="39"/>
      <c r="B747" s="40"/>
      <c r="C747" s="233" t="s">
        <v>612</v>
      </c>
      <c r="D747" s="233" t="s">
        <v>160</v>
      </c>
      <c r="E747" s="234" t="s">
        <v>942</v>
      </c>
      <c r="F747" s="235" t="s">
        <v>943</v>
      </c>
      <c r="G747" s="236" t="s">
        <v>163</v>
      </c>
      <c r="H747" s="237">
        <v>12.810000000000001</v>
      </c>
      <c r="I747" s="238"/>
      <c r="J747" s="239">
        <f>ROUND(I747*H747,2)</f>
        <v>0</v>
      </c>
      <c r="K747" s="235" t="s">
        <v>164</v>
      </c>
      <c r="L747" s="45"/>
      <c r="M747" s="240" t="s">
        <v>1</v>
      </c>
      <c r="N747" s="241" t="s">
        <v>40</v>
      </c>
      <c r="O747" s="93"/>
      <c r="P747" s="242">
        <f>O747*H747</f>
        <v>0</v>
      </c>
      <c r="Q747" s="242">
        <v>0</v>
      </c>
      <c r="R747" s="242">
        <f>Q747*H747</f>
        <v>0</v>
      </c>
      <c r="S747" s="242">
        <v>0.063</v>
      </c>
      <c r="T747" s="243">
        <f>S747*H747</f>
        <v>0.80703000000000003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4" t="s">
        <v>165</v>
      </c>
      <c r="AT747" s="244" t="s">
        <v>160</v>
      </c>
      <c r="AU747" s="244" t="s">
        <v>81</v>
      </c>
      <c r="AY747" s="18" t="s">
        <v>158</v>
      </c>
      <c r="BE747" s="245">
        <f>IF(N747="základní",J747,0)</f>
        <v>0</v>
      </c>
      <c r="BF747" s="245">
        <f>IF(N747="snížená",J747,0)</f>
        <v>0</v>
      </c>
      <c r="BG747" s="245">
        <f>IF(N747="zákl. přenesená",J747,0)</f>
        <v>0</v>
      </c>
      <c r="BH747" s="245">
        <f>IF(N747="sníž. přenesená",J747,0)</f>
        <v>0</v>
      </c>
      <c r="BI747" s="245">
        <f>IF(N747="nulová",J747,0)</f>
        <v>0</v>
      </c>
      <c r="BJ747" s="18" t="s">
        <v>165</v>
      </c>
      <c r="BK747" s="245">
        <f>ROUND(I747*H747,2)</f>
        <v>0</v>
      </c>
      <c r="BL747" s="18" t="s">
        <v>165</v>
      </c>
      <c r="BM747" s="244" t="s">
        <v>944</v>
      </c>
    </row>
    <row r="748" s="14" customFormat="1">
      <c r="A748" s="14"/>
      <c r="B748" s="257"/>
      <c r="C748" s="258"/>
      <c r="D748" s="248" t="s">
        <v>166</v>
      </c>
      <c r="E748" s="259" t="s">
        <v>1</v>
      </c>
      <c r="F748" s="260" t="s">
        <v>945</v>
      </c>
      <c r="G748" s="258"/>
      <c r="H748" s="261">
        <v>12.810000000000001</v>
      </c>
      <c r="I748" s="262"/>
      <c r="J748" s="258"/>
      <c r="K748" s="258"/>
      <c r="L748" s="263"/>
      <c r="M748" s="264"/>
      <c r="N748" s="265"/>
      <c r="O748" s="265"/>
      <c r="P748" s="265"/>
      <c r="Q748" s="265"/>
      <c r="R748" s="265"/>
      <c r="S748" s="265"/>
      <c r="T748" s="26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7" t="s">
        <v>166</v>
      </c>
      <c r="AU748" s="267" t="s">
        <v>81</v>
      </c>
      <c r="AV748" s="14" t="s">
        <v>81</v>
      </c>
      <c r="AW748" s="14" t="s">
        <v>30</v>
      </c>
      <c r="AX748" s="14" t="s">
        <v>73</v>
      </c>
      <c r="AY748" s="267" t="s">
        <v>158</v>
      </c>
    </row>
    <row r="749" s="15" customFormat="1">
      <c r="A749" s="15"/>
      <c r="B749" s="268"/>
      <c r="C749" s="269"/>
      <c r="D749" s="248" t="s">
        <v>166</v>
      </c>
      <c r="E749" s="270" t="s">
        <v>1</v>
      </c>
      <c r="F749" s="271" t="s">
        <v>169</v>
      </c>
      <c r="G749" s="269"/>
      <c r="H749" s="272">
        <v>12.810000000000001</v>
      </c>
      <c r="I749" s="273"/>
      <c r="J749" s="269"/>
      <c r="K749" s="269"/>
      <c r="L749" s="274"/>
      <c r="M749" s="275"/>
      <c r="N749" s="276"/>
      <c r="O749" s="276"/>
      <c r="P749" s="276"/>
      <c r="Q749" s="276"/>
      <c r="R749" s="276"/>
      <c r="S749" s="276"/>
      <c r="T749" s="27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8" t="s">
        <v>166</v>
      </c>
      <c r="AU749" s="278" t="s">
        <v>81</v>
      </c>
      <c r="AV749" s="15" t="s">
        <v>165</v>
      </c>
      <c r="AW749" s="15" t="s">
        <v>30</v>
      </c>
      <c r="AX749" s="15" t="s">
        <v>79</v>
      </c>
      <c r="AY749" s="278" t="s">
        <v>158</v>
      </c>
    </row>
    <row r="750" s="2" customFormat="1" ht="21.75" customHeight="1">
      <c r="A750" s="39"/>
      <c r="B750" s="40"/>
      <c r="C750" s="233" t="s">
        <v>946</v>
      </c>
      <c r="D750" s="233" t="s">
        <v>160</v>
      </c>
      <c r="E750" s="234" t="s">
        <v>947</v>
      </c>
      <c r="F750" s="235" t="s">
        <v>948</v>
      </c>
      <c r="G750" s="236" t="s">
        <v>163</v>
      </c>
      <c r="H750" s="237">
        <v>5.4180000000000001</v>
      </c>
      <c r="I750" s="238"/>
      <c r="J750" s="239">
        <f>ROUND(I750*H750,2)</f>
        <v>0</v>
      </c>
      <c r="K750" s="235" t="s">
        <v>164</v>
      </c>
      <c r="L750" s="45"/>
      <c r="M750" s="240" t="s">
        <v>1</v>
      </c>
      <c r="N750" s="241" t="s">
        <v>40</v>
      </c>
      <c r="O750" s="93"/>
      <c r="P750" s="242">
        <f>O750*H750</f>
        <v>0</v>
      </c>
      <c r="Q750" s="242">
        <v>0</v>
      </c>
      <c r="R750" s="242">
        <f>Q750*H750</f>
        <v>0</v>
      </c>
      <c r="S750" s="242">
        <v>0.17999999999999999</v>
      </c>
      <c r="T750" s="243">
        <f>S750*H750</f>
        <v>0.97524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4" t="s">
        <v>165</v>
      </c>
      <c r="AT750" s="244" t="s">
        <v>160</v>
      </c>
      <c r="AU750" s="244" t="s">
        <v>81</v>
      </c>
      <c r="AY750" s="18" t="s">
        <v>158</v>
      </c>
      <c r="BE750" s="245">
        <f>IF(N750="základní",J750,0)</f>
        <v>0</v>
      </c>
      <c r="BF750" s="245">
        <f>IF(N750="snížená",J750,0)</f>
        <v>0</v>
      </c>
      <c r="BG750" s="245">
        <f>IF(N750="zákl. přenesená",J750,0)</f>
        <v>0</v>
      </c>
      <c r="BH750" s="245">
        <f>IF(N750="sníž. přenesená",J750,0)</f>
        <v>0</v>
      </c>
      <c r="BI750" s="245">
        <f>IF(N750="nulová",J750,0)</f>
        <v>0</v>
      </c>
      <c r="BJ750" s="18" t="s">
        <v>165</v>
      </c>
      <c r="BK750" s="245">
        <f>ROUND(I750*H750,2)</f>
        <v>0</v>
      </c>
      <c r="BL750" s="18" t="s">
        <v>165</v>
      </c>
      <c r="BM750" s="244" t="s">
        <v>949</v>
      </c>
    </row>
    <row r="751" s="14" customFormat="1">
      <c r="A751" s="14"/>
      <c r="B751" s="257"/>
      <c r="C751" s="258"/>
      <c r="D751" s="248" t="s">
        <v>166</v>
      </c>
      <c r="E751" s="259" t="s">
        <v>1</v>
      </c>
      <c r="F751" s="260" t="s">
        <v>950</v>
      </c>
      <c r="G751" s="258"/>
      <c r="H751" s="261">
        <v>1.3999999999999999</v>
      </c>
      <c r="I751" s="262"/>
      <c r="J751" s="258"/>
      <c r="K751" s="258"/>
      <c r="L751" s="263"/>
      <c r="M751" s="264"/>
      <c r="N751" s="265"/>
      <c r="O751" s="265"/>
      <c r="P751" s="265"/>
      <c r="Q751" s="265"/>
      <c r="R751" s="265"/>
      <c r="S751" s="265"/>
      <c r="T751" s="26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7" t="s">
        <v>166</v>
      </c>
      <c r="AU751" s="267" t="s">
        <v>81</v>
      </c>
      <c r="AV751" s="14" t="s">
        <v>81</v>
      </c>
      <c r="AW751" s="14" t="s">
        <v>30</v>
      </c>
      <c r="AX751" s="14" t="s">
        <v>73</v>
      </c>
      <c r="AY751" s="267" t="s">
        <v>158</v>
      </c>
    </row>
    <row r="752" s="14" customFormat="1">
      <c r="A752" s="14"/>
      <c r="B752" s="257"/>
      <c r="C752" s="258"/>
      <c r="D752" s="248" t="s">
        <v>166</v>
      </c>
      <c r="E752" s="259" t="s">
        <v>1</v>
      </c>
      <c r="F752" s="260" t="s">
        <v>951</v>
      </c>
      <c r="G752" s="258"/>
      <c r="H752" s="261">
        <v>2.2000000000000002</v>
      </c>
      <c r="I752" s="262"/>
      <c r="J752" s="258"/>
      <c r="K752" s="258"/>
      <c r="L752" s="263"/>
      <c r="M752" s="264"/>
      <c r="N752" s="265"/>
      <c r="O752" s="265"/>
      <c r="P752" s="265"/>
      <c r="Q752" s="265"/>
      <c r="R752" s="265"/>
      <c r="S752" s="265"/>
      <c r="T752" s="26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7" t="s">
        <v>166</v>
      </c>
      <c r="AU752" s="267" t="s">
        <v>81</v>
      </c>
      <c r="AV752" s="14" t="s">
        <v>81</v>
      </c>
      <c r="AW752" s="14" t="s">
        <v>30</v>
      </c>
      <c r="AX752" s="14" t="s">
        <v>73</v>
      </c>
      <c r="AY752" s="267" t="s">
        <v>158</v>
      </c>
    </row>
    <row r="753" s="14" customFormat="1">
      <c r="A753" s="14"/>
      <c r="B753" s="257"/>
      <c r="C753" s="258"/>
      <c r="D753" s="248" t="s">
        <v>166</v>
      </c>
      <c r="E753" s="259" t="s">
        <v>1</v>
      </c>
      <c r="F753" s="260" t="s">
        <v>952</v>
      </c>
      <c r="G753" s="258"/>
      <c r="H753" s="261">
        <v>1.8180000000000001</v>
      </c>
      <c r="I753" s="262"/>
      <c r="J753" s="258"/>
      <c r="K753" s="258"/>
      <c r="L753" s="263"/>
      <c r="M753" s="264"/>
      <c r="N753" s="265"/>
      <c r="O753" s="265"/>
      <c r="P753" s="265"/>
      <c r="Q753" s="265"/>
      <c r="R753" s="265"/>
      <c r="S753" s="265"/>
      <c r="T753" s="26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7" t="s">
        <v>166</v>
      </c>
      <c r="AU753" s="267" t="s">
        <v>81</v>
      </c>
      <c r="AV753" s="14" t="s">
        <v>81</v>
      </c>
      <c r="AW753" s="14" t="s">
        <v>30</v>
      </c>
      <c r="AX753" s="14" t="s">
        <v>73</v>
      </c>
      <c r="AY753" s="267" t="s">
        <v>158</v>
      </c>
    </row>
    <row r="754" s="15" customFormat="1">
      <c r="A754" s="15"/>
      <c r="B754" s="268"/>
      <c r="C754" s="269"/>
      <c r="D754" s="248" t="s">
        <v>166</v>
      </c>
      <c r="E754" s="270" t="s">
        <v>1</v>
      </c>
      <c r="F754" s="271" t="s">
        <v>169</v>
      </c>
      <c r="G754" s="269"/>
      <c r="H754" s="272">
        <v>5.4180000000000001</v>
      </c>
      <c r="I754" s="273"/>
      <c r="J754" s="269"/>
      <c r="K754" s="269"/>
      <c r="L754" s="274"/>
      <c r="M754" s="275"/>
      <c r="N754" s="276"/>
      <c r="O754" s="276"/>
      <c r="P754" s="276"/>
      <c r="Q754" s="276"/>
      <c r="R754" s="276"/>
      <c r="S754" s="276"/>
      <c r="T754" s="277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78" t="s">
        <v>166</v>
      </c>
      <c r="AU754" s="278" t="s">
        <v>81</v>
      </c>
      <c r="AV754" s="15" t="s">
        <v>165</v>
      </c>
      <c r="AW754" s="15" t="s">
        <v>30</v>
      </c>
      <c r="AX754" s="15" t="s">
        <v>79</v>
      </c>
      <c r="AY754" s="278" t="s">
        <v>158</v>
      </c>
    </row>
    <row r="755" s="2" customFormat="1" ht="21.75" customHeight="1">
      <c r="A755" s="39"/>
      <c r="B755" s="40"/>
      <c r="C755" s="233" t="s">
        <v>615</v>
      </c>
      <c r="D755" s="233" t="s">
        <v>160</v>
      </c>
      <c r="E755" s="234" t="s">
        <v>953</v>
      </c>
      <c r="F755" s="235" t="s">
        <v>954</v>
      </c>
      <c r="G755" s="236" t="s">
        <v>329</v>
      </c>
      <c r="H755" s="237">
        <v>2</v>
      </c>
      <c r="I755" s="238"/>
      <c r="J755" s="239">
        <f>ROUND(I755*H755,2)</f>
        <v>0</v>
      </c>
      <c r="K755" s="235" t="s">
        <v>164</v>
      </c>
      <c r="L755" s="45"/>
      <c r="M755" s="240" t="s">
        <v>1</v>
      </c>
      <c r="N755" s="241" t="s">
        <v>40</v>
      </c>
      <c r="O755" s="93"/>
      <c r="P755" s="242">
        <f>O755*H755</f>
        <v>0</v>
      </c>
      <c r="Q755" s="242">
        <v>0</v>
      </c>
      <c r="R755" s="242">
        <f>Q755*H755</f>
        <v>0</v>
      </c>
      <c r="S755" s="242">
        <v>0.001</v>
      </c>
      <c r="T755" s="243">
        <f>S755*H755</f>
        <v>0.002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4" t="s">
        <v>165</v>
      </c>
      <c r="AT755" s="244" t="s">
        <v>160</v>
      </c>
      <c r="AU755" s="244" t="s">
        <v>81</v>
      </c>
      <c r="AY755" s="18" t="s">
        <v>158</v>
      </c>
      <c r="BE755" s="245">
        <f>IF(N755="základní",J755,0)</f>
        <v>0</v>
      </c>
      <c r="BF755" s="245">
        <f>IF(N755="snížená",J755,0)</f>
        <v>0</v>
      </c>
      <c r="BG755" s="245">
        <f>IF(N755="zákl. přenesená",J755,0)</f>
        <v>0</v>
      </c>
      <c r="BH755" s="245">
        <f>IF(N755="sníž. přenesená",J755,0)</f>
        <v>0</v>
      </c>
      <c r="BI755" s="245">
        <f>IF(N755="nulová",J755,0)</f>
        <v>0</v>
      </c>
      <c r="BJ755" s="18" t="s">
        <v>165</v>
      </c>
      <c r="BK755" s="245">
        <f>ROUND(I755*H755,2)</f>
        <v>0</v>
      </c>
      <c r="BL755" s="18" t="s">
        <v>165</v>
      </c>
      <c r="BM755" s="244" t="s">
        <v>955</v>
      </c>
    </row>
    <row r="756" s="13" customFormat="1">
      <c r="A756" s="13"/>
      <c r="B756" s="246"/>
      <c r="C756" s="247"/>
      <c r="D756" s="248" t="s">
        <v>166</v>
      </c>
      <c r="E756" s="249" t="s">
        <v>1</v>
      </c>
      <c r="F756" s="250" t="s">
        <v>956</v>
      </c>
      <c r="G756" s="247"/>
      <c r="H756" s="249" t="s">
        <v>1</v>
      </c>
      <c r="I756" s="251"/>
      <c r="J756" s="247"/>
      <c r="K756" s="247"/>
      <c r="L756" s="252"/>
      <c r="M756" s="253"/>
      <c r="N756" s="254"/>
      <c r="O756" s="254"/>
      <c r="P756" s="254"/>
      <c r="Q756" s="254"/>
      <c r="R756" s="254"/>
      <c r="S756" s="254"/>
      <c r="T756" s="25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6" t="s">
        <v>166</v>
      </c>
      <c r="AU756" s="256" t="s">
        <v>81</v>
      </c>
      <c r="AV756" s="13" t="s">
        <v>79</v>
      </c>
      <c r="AW756" s="13" t="s">
        <v>30</v>
      </c>
      <c r="AX756" s="13" t="s">
        <v>73</v>
      </c>
      <c r="AY756" s="256" t="s">
        <v>158</v>
      </c>
    </row>
    <row r="757" s="14" customFormat="1">
      <c r="A757" s="14"/>
      <c r="B757" s="257"/>
      <c r="C757" s="258"/>
      <c r="D757" s="248" t="s">
        <v>166</v>
      </c>
      <c r="E757" s="259" t="s">
        <v>1</v>
      </c>
      <c r="F757" s="260" t="s">
        <v>81</v>
      </c>
      <c r="G757" s="258"/>
      <c r="H757" s="261">
        <v>2</v>
      </c>
      <c r="I757" s="262"/>
      <c r="J757" s="258"/>
      <c r="K757" s="258"/>
      <c r="L757" s="263"/>
      <c r="M757" s="264"/>
      <c r="N757" s="265"/>
      <c r="O757" s="265"/>
      <c r="P757" s="265"/>
      <c r="Q757" s="265"/>
      <c r="R757" s="265"/>
      <c r="S757" s="265"/>
      <c r="T757" s="26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7" t="s">
        <v>166</v>
      </c>
      <c r="AU757" s="267" t="s">
        <v>81</v>
      </c>
      <c r="AV757" s="14" t="s">
        <v>81</v>
      </c>
      <c r="AW757" s="14" t="s">
        <v>30</v>
      </c>
      <c r="AX757" s="14" t="s">
        <v>73</v>
      </c>
      <c r="AY757" s="267" t="s">
        <v>158</v>
      </c>
    </row>
    <row r="758" s="15" customFormat="1">
      <c r="A758" s="15"/>
      <c r="B758" s="268"/>
      <c r="C758" s="269"/>
      <c r="D758" s="248" t="s">
        <v>166</v>
      </c>
      <c r="E758" s="270" t="s">
        <v>1</v>
      </c>
      <c r="F758" s="271" t="s">
        <v>169</v>
      </c>
      <c r="G758" s="269"/>
      <c r="H758" s="272">
        <v>2</v>
      </c>
      <c r="I758" s="273"/>
      <c r="J758" s="269"/>
      <c r="K758" s="269"/>
      <c r="L758" s="274"/>
      <c r="M758" s="275"/>
      <c r="N758" s="276"/>
      <c r="O758" s="276"/>
      <c r="P758" s="276"/>
      <c r="Q758" s="276"/>
      <c r="R758" s="276"/>
      <c r="S758" s="276"/>
      <c r="T758" s="277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8" t="s">
        <v>166</v>
      </c>
      <c r="AU758" s="278" t="s">
        <v>81</v>
      </c>
      <c r="AV758" s="15" t="s">
        <v>165</v>
      </c>
      <c r="AW758" s="15" t="s">
        <v>30</v>
      </c>
      <c r="AX758" s="15" t="s">
        <v>79</v>
      </c>
      <c r="AY758" s="278" t="s">
        <v>158</v>
      </c>
    </row>
    <row r="759" s="2" customFormat="1" ht="21.75" customHeight="1">
      <c r="A759" s="39"/>
      <c r="B759" s="40"/>
      <c r="C759" s="233" t="s">
        <v>957</v>
      </c>
      <c r="D759" s="233" t="s">
        <v>160</v>
      </c>
      <c r="E759" s="234" t="s">
        <v>958</v>
      </c>
      <c r="F759" s="235" t="s">
        <v>959</v>
      </c>
      <c r="G759" s="236" t="s">
        <v>198</v>
      </c>
      <c r="H759" s="237">
        <v>1</v>
      </c>
      <c r="I759" s="238"/>
      <c r="J759" s="239">
        <f>ROUND(I759*H759,2)</f>
        <v>0</v>
      </c>
      <c r="K759" s="235" t="s">
        <v>164</v>
      </c>
      <c r="L759" s="45"/>
      <c r="M759" s="240" t="s">
        <v>1</v>
      </c>
      <c r="N759" s="241" t="s">
        <v>40</v>
      </c>
      <c r="O759" s="93"/>
      <c r="P759" s="242">
        <f>O759*H759</f>
        <v>0</v>
      </c>
      <c r="Q759" s="242">
        <v>0.00067000000000000002</v>
      </c>
      <c r="R759" s="242">
        <f>Q759*H759</f>
        <v>0.00067000000000000002</v>
      </c>
      <c r="S759" s="242">
        <v>0.031</v>
      </c>
      <c r="T759" s="243">
        <f>S759*H759</f>
        <v>0.031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4" t="s">
        <v>165</v>
      </c>
      <c r="AT759" s="244" t="s">
        <v>160</v>
      </c>
      <c r="AU759" s="244" t="s">
        <v>81</v>
      </c>
      <c r="AY759" s="18" t="s">
        <v>158</v>
      </c>
      <c r="BE759" s="245">
        <f>IF(N759="základní",J759,0)</f>
        <v>0</v>
      </c>
      <c r="BF759" s="245">
        <f>IF(N759="snížená",J759,0)</f>
        <v>0</v>
      </c>
      <c r="BG759" s="245">
        <f>IF(N759="zákl. přenesená",J759,0)</f>
        <v>0</v>
      </c>
      <c r="BH759" s="245">
        <f>IF(N759="sníž. přenesená",J759,0)</f>
        <v>0</v>
      </c>
      <c r="BI759" s="245">
        <f>IF(N759="nulová",J759,0)</f>
        <v>0</v>
      </c>
      <c r="BJ759" s="18" t="s">
        <v>165</v>
      </c>
      <c r="BK759" s="245">
        <f>ROUND(I759*H759,2)</f>
        <v>0</v>
      </c>
      <c r="BL759" s="18" t="s">
        <v>165</v>
      </c>
      <c r="BM759" s="244" t="s">
        <v>960</v>
      </c>
    </row>
    <row r="760" s="14" customFormat="1">
      <c r="A760" s="14"/>
      <c r="B760" s="257"/>
      <c r="C760" s="258"/>
      <c r="D760" s="248" t="s">
        <v>166</v>
      </c>
      <c r="E760" s="259" t="s">
        <v>1</v>
      </c>
      <c r="F760" s="260" t="s">
        <v>961</v>
      </c>
      <c r="G760" s="258"/>
      <c r="H760" s="261">
        <v>1</v>
      </c>
      <c r="I760" s="262"/>
      <c r="J760" s="258"/>
      <c r="K760" s="258"/>
      <c r="L760" s="263"/>
      <c r="M760" s="264"/>
      <c r="N760" s="265"/>
      <c r="O760" s="265"/>
      <c r="P760" s="265"/>
      <c r="Q760" s="265"/>
      <c r="R760" s="265"/>
      <c r="S760" s="265"/>
      <c r="T760" s="26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7" t="s">
        <v>166</v>
      </c>
      <c r="AU760" s="267" t="s">
        <v>81</v>
      </c>
      <c r="AV760" s="14" t="s">
        <v>81</v>
      </c>
      <c r="AW760" s="14" t="s">
        <v>30</v>
      </c>
      <c r="AX760" s="14" t="s">
        <v>73</v>
      </c>
      <c r="AY760" s="267" t="s">
        <v>158</v>
      </c>
    </row>
    <row r="761" s="15" customFormat="1">
      <c r="A761" s="15"/>
      <c r="B761" s="268"/>
      <c r="C761" s="269"/>
      <c r="D761" s="248" t="s">
        <v>166</v>
      </c>
      <c r="E761" s="270" t="s">
        <v>1</v>
      </c>
      <c r="F761" s="271" t="s">
        <v>169</v>
      </c>
      <c r="G761" s="269"/>
      <c r="H761" s="272">
        <v>1</v>
      </c>
      <c r="I761" s="273"/>
      <c r="J761" s="269"/>
      <c r="K761" s="269"/>
      <c r="L761" s="274"/>
      <c r="M761" s="275"/>
      <c r="N761" s="276"/>
      <c r="O761" s="276"/>
      <c r="P761" s="276"/>
      <c r="Q761" s="276"/>
      <c r="R761" s="276"/>
      <c r="S761" s="276"/>
      <c r="T761" s="277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8" t="s">
        <v>166</v>
      </c>
      <c r="AU761" s="278" t="s">
        <v>81</v>
      </c>
      <c r="AV761" s="15" t="s">
        <v>165</v>
      </c>
      <c r="AW761" s="15" t="s">
        <v>30</v>
      </c>
      <c r="AX761" s="15" t="s">
        <v>79</v>
      </c>
      <c r="AY761" s="278" t="s">
        <v>158</v>
      </c>
    </row>
    <row r="762" s="2" customFormat="1" ht="21.75" customHeight="1">
      <c r="A762" s="39"/>
      <c r="B762" s="40"/>
      <c r="C762" s="233" t="s">
        <v>620</v>
      </c>
      <c r="D762" s="233" t="s">
        <v>160</v>
      </c>
      <c r="E762" s="234" t="s">
        <v>962</v>
      </c>
      <c r="F762" s="235" t="s">
        <v>963</v>
      </c>
      <c r="G762" s="236" t="s">
        <v>198</v>
      </c>
      <c r="H762" s="237">
        <v>0.75</v>
      </c>
      <c r="I762" s="238"/>
      <c r="J762" s="239">
        <f>ROUND(I762*H762,2)</f>
        <v>0</v>
      </c>
      <c r="K762" s="235" t="s">
        <v>164</v>
      </c>
      <c r="L762" s="45"/>
      <c r="M762" s="240" t="s">
        <v>1</v>
      </c>
      <c r="N762" s="241" t="s">
        <v>40</v>
      </c>
      <c r="O762" s="93"/>
      <c r="P762" s="242">
        <f>O762*H762</f>
        <v>0</v>
      </c>
      <c r="Q762" s="242">
        <v>0.00080999999999999996</v>
      </c>
      <c r="R762" s="242">
        <f>Q762*H762</f>
        <v>0.00060749999999999997</v>
      </c>
      <c r="S762" s="242">
        <v>0.037999999999999999</v>
      </c>
      <c r="T762" s="243">
        <f>S762*H762</f>
        <v>0.028499999999999998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4" t="s">
        <v>165</v>
      </c>
      <c r="AT762" s="244" t="s">
        <v>160</v>
      </c>
      <c r="AU762" s="244" t="s">
        <v>81</v>
      </c>
      <c r="AY762" s="18" t="s">
        <v>158</v>
      </c>
      <c r="BE762" s="245">
        <f>IF(N762="základní",J762,0)</f>
        <v>0</v>
      </c>
      <c r="BF762" s="245">
        <f>IF(N762="snížená",J762,0)</f>
        <v>0</v>
      </c>
      <c r="BG762" s="245">
        <f>IF(N762="zákl. přenesená",J762,0)</f>
        <v>0</v>
      </c>
      <c r="BH762" s="245">
        <f>IF(N762="sníž. přenesená",J762,0)</f>
        <v>0</v>
      </c>
      <c r="BI762" s="245">
        <f>IF(N762="nulová",J762,0)</f>
        <v>0</v>
      </c>
      <c r="BJ762" s="18" t="s">
        <v>165</v>
      </c>
      <c r="BK762" s="245">
        <f>ROUND(I762*H762,2)</f>
        <v>0</v>
      </c>
      <c r="BL762" s="18" t="s">
        <v>165</v>
      </c>
      <c r="BM762" s="244" t="s">
        <v>964</v>
      </c>
    </row>
    <row r="763" s="14" customFormat="1">
      <c r="A763" s="14"/>
      <c r="B763" s="257"/>
      <c r="C763" s="258"/>
      <c r="D763" s="248" t="s">
        <v>166</v>
      </c>
      <c r="E763" s="259" t="s">
        <v>1</v>
      </c>
      <c r="F763" s="260" t="s">
        <v>965</v>
      </c>
      <c r="G763" s="258"/>
      <c r="H763" s="261">
        <v>0.75</v>
      </c>
      <c r="I763" s="262"/>
      <c r="J763" s="258"/>
      <c r="K763" s="258"/>
      <c r="L763" s="263"/>
      <c r="M763" s="264"/>
      <c r="N763" s="265"/>
      <c r="O763" s="265"/>
      <c r="P763" s="265"/>
      <c r="Q763" s="265"/>
      <c r="R763" s="265"/>
      <c r="S763" s="265"/>
      <c r="T763" s="266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7" t="s">
        <v>166</v>
      </c>
      <c r="AU763" s="267" t="s">
        <v>81</v>
      </c>
      <c r="AV763" s="14" t="s">
        <v>81</v>
      </c>
      <c r="AW763" s="14" t="s">
        <v>30</v>
      </c>
      <c r="AX763" s="14" t="s">
        <v>73</v>
      </c>
      <c r="AY763" s="267" t="s">
        <v>158</v>
      </c>
    </row>
    <row r="764" s="15" customFormat="1">
      <c r="A764" s="15"/>
      <c r="B764" s="268"/>
      <c r="C764" s="269"/>
      <c r="D764" s="248" t="s">
        <v>166</v>
      </c>
      <c r="E764" s="270" t="s">
        <v>1</v>
      </c>
      <c r="F764" s="271" t="s">
        <v>169</v>
      </c>
      <c r="G764" s="269"/>
      <c r="H764" s="272">
        <v>0.75</v>
      </c>
      <c r="I764" s="273"/>
      <c r="J764" s="269"/>
      <c r="K764" s="269"/>
      <c r="L764" s="274"/>
      <c r="M764" s="275"/>
      <c r="N764" s="276"/>
      <c r="O764" s="276"/>
      <c r="P764" s="276"/>
      <c r="Q764" s="276"/>
      <c r="R764" s="276"/>
      <c r="S764" s="276"/>
      <c r="T764" s="277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8" t="s">
        <v>166</v>
      </c>
      <c r="AU764" s="278" t="s">
        <v>81</v>
      </c>
      <c r="AV764" s="15" t="s">
        <v>165</v>
      </c>
      <c r="AW764" s="15" t="s">
        <v>30</v>
      </c>
      <c r="AX764" s="15" t="s">
        <v>79</v>
      </c>
      <c r="AY764" s="278" t="s">
        <v>158</v>
      </c>
    </row>
    <row r="765" s="2" customFormat="1" ht="21.75" customHeight="1">
      <c r="A765" s="39"/>
      <c r="B765" s="40"/>
      <c r="C765" s="233" t="s">
        <v>966</v>
      </c>
      <c r="D765" s="233" t="s">
        <v>160</v>
      </c>
      <c r="E765" s="234" t="s">
        <v>967</v>
      </c>
      <c r="F765" s="235" t="s">
        <v>968</v>
      </c>
      <c r="G765" s="236" t="s">
        <v>198</v>
      </c>
      <c r="H765" s="237">
        <v>0.34000000000000002</v>
      </c>
      <c r="I765" s="238"/>
      <c r="J765" s="239">
        <f>ROUND(I765*H765,2)</f>
        <v>0</v>
      </c>
      <c r="K765" s="235" t="s">
        <v>164</v>
      </c>
      <c r="L765" s="45"/>
      <c r="M765" s="240" t="s">
        <v>1</v>
      </c>
      <c r="N765" s="241" t="s">
        <v>40</v>
      </c>
      <c r="O765" s="93"/>
      <c r="P765" s="242">
        <f>O765*H765</f>
        <v>0</v>
      </c>
      <c r="Q765" s="242">
        <v>0.00079000000000000001</v>
      </c>
      <c r="R765" s="242">
        <f>Q765*H765</f>
        <v>0.00026860000000000002</v>
      </c>
      <c r="S765" s="242">
        <v>0.052999999999999998</v>
      </c>
      <c r="T765" s="243">
        <f>S765*H765</f>
        <v>0.018020000000000001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4" t="s">
        <v>165</v>
      </c>
      <c r="AT765" s="244" t="s">
        <v>160</v>
      </c>
      <c r="AU765" s="244" t="s">
        <v>81</v>
      </c>
      <c r="AY765" s="18" t="s">
        <v>158</v>
      </c>
      <c r="BE765" s="245">
        <f>IF(N765="základní",J765,0)</f>
        <v>0</v>
      </c>
      <c r="BF765" s="245">
        <f>IF(N765="snížená",J765,0)</f>
        <v>0</v>
      </c>
      <c r="BG765" s="245">
        <f>IF(N765="zákl. přenesená",J765,0)</f>
        <v>0</v>
      </c>
      <c r="BH765" s="245">
        <f>IF(N765="sníž. přenesená",J765,0)</f>
        <v>0</v>
      </c>
      <c r="BI765" s="245">
        <f>IF(N765="nulová",J765,0)</f>
        <v>0</v>
      </c>
      <c r="BJ765" s="18" t="s">
        <v>165</v>
      </c>
      <c r="BK765" s="245">
        <f>ROUND(I765*H765,2)</f>
        <v>0</v>
      </c>
      <c r="BL765" s="18" t="s">
        <v>165</v>
      </c>
      <c r="BM765" s="244" t="s">
        <v>969</v>
      </c>
    </row>
    <row r="766" s="2" customFormat="1" ht="21.75" customHeight="1">
      <c r="A766" s="39"/>
      <c r="B766" s="40"/>
      <c r="C766" s="233" t="s">
        <v>623</v>
      </c>
      <c r="D766" s="233" t="s">
        <v>160</v>
      </c>
      <c r="E766" s="234" t="s">
        <v>970</v>
      </c>
      <c r="F766" s="235" t="s">
        <v>971</v>
      </c>
      <c r="G766" s="236" t="s">
        <v>198</v>
      </c>
      <c r="H766" s="237">
        <v>3</v>
      </c>
      <c r="I766" s="238"/>
      <c r="J766" s="239">
        <f>ROUND(I766*H766,2)</f>
        <v>0</v>
      </c>
      <c r="K766" s="235" t="s">
        <v>164</v>
      </c>
      <c r="L766" s="45"/>
      <c r="M766" s="240" t="s">
        <v>1</v>
      </c>
      <c r="N766" s="241" t="s">
        <v>40</v>
      </c>
      <c r="O766" s="93"/>
      <c r="P766" s="242">
        <f>O766*H766</f>
        <v>0</v>
      </c>
      <c r="Q766" s="242">
        <v>0.00232</v>
      </c>
      <c r="R766" s="242">
        <f>Q766*H766</f>
        <v>0.00696</v>
      </c>
      <c r="S766" s="242">
        <v>0.10100000000000001</v>
      </c>
      <c r="T766" s="243">
        <f>S766*H766</f>
        <v>0.30300000000000005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4" t="s">
        <v>165</v>
      </c>
      <c r="AT766" s="244" t="s">
        <v>160</v>
      </c>
      <c r="AU766" s="244" t="s">
        <v>81</v>
      </c>
      <c r="AY766" s="18" t="s">
        <v>158</v>
      </c>
      <c r="BE766" s="245">
        <f>IF(N766="základní",J766,0)</f>
        <v>0</v>
      </c>
      <c r="BF766" s="245">
        <f>IF(N766="snížená",J766,0)</f>
        <v>0</v>
      </c>
      <c r="BG766" s="245">
        <f>IF(N766="zákl. přenesená",J766,0)</f>
        <v>0</v>
      </c>
      <c r="BH766" s="245">
        <f>IF(N766="sníž. přenesená",J766,0)</f>
        <v>0</v>
      </c>
      <c r="BI766" s="245">
        <f>IF(N766="nulová",J766,0)</f>
        <v>0</v>
      </c>
      <c r="BJ766" s="18" t="s">
        <v>165</v>
      </c>
      <c r="BK766" s="245">
        <f>ROUND(I766*H766,2)</f>
        <v>0</v>
      </c>
      <c r="BL766" s="18" t="s">
        <v>165</v>
      </c>
      <c r="BM766" s="244" t="s">
        <v>972</v>
      </c>
    </row>
    <row r="767" s="14" customFormat="1">
      <c r="A767" s="14"/>
      <c r="B767" s="257"/>
      <c r="C767" s="258"/>
      <c r="D767" s="248" t="s">
        <v>166</v>
      </c>
      <c r="E767" s="259" t="s">
        <v>1</v>
      </c>
      <c r="F767" s="260" t="s">
        <v>973</v>
      </c>
      <c r="G767" s="258"/>
      <c r="H767" s="261">
        <v>3</v>
      </c>
      <c r="I767" s="262"/>
      <c r="J767" s="258"/>
      <c r="K767" s="258"/>
      <c r="L767" s="263"/>
      <c r="M767" s="264"/>
      <c r="N767" s="265"/>
      <c r="O767" s="265"/>
      <c r="P767" s="265"/>
      <c r="Q767" s="265"/>
      <c r="R767" s="265"/>
      <c r="S767" s="265"/>
      <c r="T767" s="26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7" t="s">
        <v>166</v>
      </c>
      <c r="AU767" s="267" t="s">
        <v>81</v>
      </c>
      <c r="AV767" s="14" t="s">
        <v>81</v>
      </c>
      <c r="AW767" s="14" t="s">
        <v>30</v>
      </c>
      <c r="AX767" s="14" t="s">
        <v>73</v>
      </c>
      <c r="AY767" s="267" t="s">
        <v>158</v>
      </c>
    </row>
    <row r="768" s="15" customFormat="1">
      <c r="A768" s="15"/>
      <c r="B768" s="268"/>
      <c r="C768" s="269"/>
      <c r="D768" s="248" t="s">
        <v>166</v>
      </c>
      <c r="E768" s="270" t="s">
        <v>1</v>
      </c>
      <c r="F768" s="271" t="s">
        <v>169</v>
      </c>
      <c r="G768" s="269"/>
      <c r="H768" s="272">
        <v>3</v>
      </c>
      <c r="I768" s="273"/>
      <c r="J768" s="269"/>
      <c r="K768" s="269"/>
      <c r="L768" s="274"/>
      <c r="M768" s="275"/>
      <c r="N768" s="276"/>
      <c r="O768" s="276"/>
      <c r="P768" s="276"/>
      <c r="Q768" s="276"/>
      <c r="R768" s="276"/>
      <c r="S768" s="276"/>
      <c r="T768" s="277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78" t="s">
        <v>166</v>
      </c>
      <c r="AU768" s="278" t="s">
        <v>81</v>
      </c>
      <c r="AV768" s="15" t="s">
        <v>165</v>
      </c>
      <c r="AW768" s="15" t="s">
        <v>30</v>
      </c>
      <c r="AX768" s="15" t="s">
        <v>79</v>
      </c>
      <c r="AY768" s="278" t="s">
        <v>158</v>
      </c>
    </row>
    <row r="769" s="2" customFormat="1" ht="21.75" customHeight="1">
      <c r="A769" s="39"/>
      <c r="B769" s="40"/>
      <c r="C769" s="233" t="s">
        <v>974</v>
      </c>
      <c r="D769" s="233" t="s">
        <v>160</v>
      </c>
      <c r="E769" s="234" t="s">
        <v>975</v>
      </c>
      <c r="F769" s="235" t="s">
        <v>976</v>
      </c>
      <c r="G769" s="236" t="s">
        <v>163</v>
      </c>
      <c r="H769" s="237">
        <v>232.55000000000001</v>
      </c>
      <c r="I769" s="238"/>
      <c r="J769" s="239">
        <f>ROUND(I769*H769,2)</f>
        <v>0</v>
      </c>
      <c r="K769" s="235" t="s">
        <v>164</v>
      </c>
      <c r="L769" s="45"/>
      <c r="M769" s="240" t="s">
        <v>1</v>
      </c>
      <c r="N769" s="241" t="s">
        <v>40</v>
      </c>
      <c r="O769" s="93"/>
      <c r="P769" s="242">
        <f>O769*H769</f>
        <v>0</v>
      </c>
      <c r="Q769" s="242">
        <v>0</v>
      </c>
      <c r="R769" s="242">
        <f>Q769*H769</f>
        <v>0</v>
      </c>
      <c r="S769" s="242">
        <v>0.0040000000000000001</v>
      </c>
      <c r="T769" s="243">
        <f>S769*H769</f>
        <v>0.93020000000000003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4" t="s">
        <v>165</v>
      </c>
      <c r="AT769" s="244" t="s">
        <v>160</v>
      </c>
      <c r="AU769" s="244" t="s">
        <v>81</v>
      </c>
      <c r="AY769" s="18" t="s">
        <v>158</v>
      </c>
      <c r="BE769" s="245">
        <f>IF(N769="základní",J769,0)</f>
        <v>0</v>
      </c>
      <c r="BF769" s="245">
        <f>IF(N769="snížená",J769,0)</f>
        <v>0</v>
      </c>
      <c r="BG769" s="245">
        <f>IF(N769="zákl. přenesená",J769,0)</f>
        <v>0</v>
      </c>
      <c r="BH769" s="245">
        <f>IF(N769="sníž. přenesená",J769,0)</f>
        <v>0</v>
      </c>
      <c r="BI769" s="245">
        <f>IF(N769="nulová",J769,0)</f>
        <v>0</v>
      </c>
      <c r="BJ769" s="18" t="s">
        <v>165</v>
      </c>
      <c r="BK769" s="245">
        <f>ROUND(I769*H769,2)</f>
        <v>0</v>
      </c>
      <c r="BL769" s="18" t="s">
        <v>165</v>
      </c>
      <c r="BM769" s="244" t="s">
        <v>977</v>
      </c>
    </row>
    <row r="770" s="13" customFormat="1">
      <c r="A770" s="13"/>
      <c r="B770" s="246"/>
      <c r="C770" s="247"/>
      <c r="D770" s="248" t="s">
        <v>166</v>
      </c>
      <c r="E770" s="249" t="s">
        <v>1</v>
      </c>
      <c r="F770" s="250" t="s">
        <v>468</v>
      </c>
      <c r="G770" s="247"/>
      <c r="H770" s="249" t="s">
        <v>1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6" t="s">
        <v>166</v>
      </c>
      <c r="AU770" s="256" t="s">
        <v>81</v>
      </c>
      <c r="AV770" s="13" t="s">
        <v>79</v>
      </c>
      <c r="AW770" s="13" t="s">
        <v>30</v>
      </c>
      <c r="AX770" s="13" t="s">
        <v>73</v>
      </c>
      <c r="AY770" s="256" t="s">
        <v>158</v>
      </c>
    </row>
    <row r="771" s="14" customFormat="1">
      <c r="A771" s="14"/>
      <c r="B771" s="257"/>
      <c r="C771" s="258"/>
      <c r="D771" s="248" t="s">
        <v>166</v>
      </c>
      <c r="E771" s="259" t="s">
        <v>1</v>
      </c>
      <c r="F771" s="260" t="s">
        <v>469</v>
      </c>
      <c r="G771" s="258"/>
      <c r="H771" s="261">
        <v>31.050000000000001</v>
      </c>
      <c r="I771" s="262"/>
      <c r="J771" s="258"/>
      <c r="K771" s="258"/>
      <c r="L771" s="263"/>
      <c r="M771" s="264"/>
      <c r="N771" s="265"/>
      <c r="O771" s="265"/>
      <c r="P771" s="265"/>
      <c r="Q771" s="265"/>
      <c r="R771" s="265"/>
      <c r="S771" s="265"/>
      <c r="T771" s="26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7" t="s">
        <v>166</v>
      </c>
      <c r="AU771" s="267" t="s">
        <v>81</v>
      </c>
      <c r="AV771" s="14" t="s">
        <v>81</v>
      </c>
      <c r="AW771" s="14" t="s">
        <v>30</v>
      </c>
      <c r="AX771" s="14" t="s">
        <v>73</v>
      </c>
      <c r="AY771" s="267" t="s">
        <v>158</v>
      </c>
    </row>
    <row r="772" s="13" customFormat="1">
      <c r="A772" s="13"/>
      <c r="B772" s="246"/>
      <c r="C772" s="247"/>
      <c r="D772" s="248" t="s">
        <v>166</v>
      </c>
      <c r="E772" s="249" t="s">
        <v>1</v>
      </c>
      <c r="F772" s="250" t="s">
        <v>470</v>
      </c>
      <c r="G772" s="247"/>
      <c r="H772" s="249" t="s">
        <v>1</v>
      </c>
      <c r="I772" s="251"/>
      <c r="J772" s="247"/>
      <c r="K772" s="247"/>
      <c r="L772" s="252"/>
      <c r="M772" s="253"/>
      <c r="N772" s="254"/>
      <c r="O772" s="254"/>
      <c r="P772" s="254"/>
      <c r="Q772" s="254"/>
      <c r="R772" s="254"/>
      <c r="S772" s="254"/>
      <c r="T772" s="25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6" t="s">
        <v>166</v>
      </c>
      <c r="AU772" s="256" t="s">
        <v>81</v>
      </c>
      <c r="AV772" s="13" t="s">
        <v>79</v>
      </c>
      <c r="AW772" s="13" t="s">
        <v>30</v>
      </c>
      <c r="AX772" s="13" t="s">
        <v>73</v>
      </c>
      <c r="AY772" s="256" t="s">
        <v>158</v>
      </c>
    </row>
    <row r="773" s="14" customFormat="1">
      <c r="A773" s="14"/>
      <c r="B773" s="257"/>
      <c r="C773" s="258"/>
      <c r="D773" s="248" t="s">
        <v>166</v>
      </c>
      <c r="E773" s="259" t="s">
        <v>1</v>
      </c>
      <c r="F773" s="260" t="s">
        <v>530</v>
      </c>
      <c r="G773" s="258"/>
      <c r="H773" s="261">
        <v>140.25</v>
      </c>
      <c r="I773" s="262"/>
      <c r="J773" s="258"/>
      <c r="K773" s="258"/>
      <c r="L773" s="263"/>
      <c r="M773" s="264"/>
      <c r="N773" s="265"/>
      <c r="O773" s="265"/>
      <c r="P773" s="265"/>
      <c r="Q773" s="265"/>
      <c r="R773" s="265"/>
      <c r="S773" s="265"/>
      <c r="T773" s="26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7" t="s">
        <v>166</v>
      </c>
      <c r="AU773" s="267" t="s">
        <v>81</v>
      </c>
      <c r="AV773" s="14" t="s">
        <v>81</v>
      </c>
      <c r="AW773" s="14" t="s">
        <v>30</v>
      </c>
      <c r="AX773" s="14" t="s">
        <v>73</v>
      </c>
      <c r="AY773" s="267" t="s">
        <v>158</v>
      </c>
    </row>
    <row r="774" s="14" customFormat="1">
      <c r="A774" s="14"/>
      <c r="B774" s="257"/>
      <c r="C774" s="258"/>
      <c r="D774" s="248" t="s">
        <v>166</v>
      </c>
      <c r="E774" s="259" t="s">
        <v>1</v>
      </c>
      <c r="F774" s="260" t="s">
        <v>472</v>
      </c>
      <c r="G774" s="258"/>
      <c r="H774" s="261">
        <v>61.25</v>
      </c>
      <c r="I774" s="262"/>
      <c r="J774" s="258"/>
      <c r="K774" s="258"/>
      <c r="L774" s="263"/>
      <c r="M774" s="264"/>
      <c r="N774" s="265"/>
      <c r="O774" s="265"/>
      <c r="P774" s="265"/>
      <c r="Q774" s="265"/>
      <c r="R774" s="265"/>
      <c r="S774" s="265"/>
      <c r="T774" s="26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7" t="s">
        <v>166</v>
      </c>
      <c r="AU774" s="267" t="s">
        <v>81</v>
      </c>
      <c r="AV774" s="14" t="s">
        <v>81</v>
      </c>
      <c r="AW774" s="14" t="s">
        <v>30</v>
      </c>
      <c r="AX774" s="14" t="s">
        <v>73</v>
      </c>
      <c r="AY774" s="267" t="s">
        <v>158</v>
      </c>
    </row>
    <row r="775" s="15" customFormat="1">
      <c r="A775" s="15"/>
      <c r="B775" s="268"/>
      <c r="C775" s="269"/>
      <c r="D775" s="248" t="s">
        <v>166</v>
      </c>
      <c r="E775" s="270" t="s">
        <v>1</v>
      </c>
      <c r="F775" s="271" t="s">
        <v>169</v>
      </c>
      <c r="G775" s="269"/>
      <c r="H775" s="272">
        <v>232.55000000000001</v>
      </c>
      <c r="I775" s="273"/>
      <c r="J775" s="269"/>
      <c r="K775" s="269"/>
      <c r="L775" s="274"/>
      <c r="M775" s="275"/>
      <c r="N775" s="276"/>
      <c r="O775" s="276"/>
      <c r="P775" s="276"/>
      <c r="Q775" s="276"/>
      <c r="R775" s="276"/>
      <c r="S775" s="276"/>
      <c r="T775" s="277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8" t="s">
        <v>166</v>
      </c>
      <c r="AU775" s="278" t="s">
        <v>81</v>
      </c>
      <c r="AV775" s="15" t="s">
        <v>165</v>
      </c>
      <c r="AW775" s="15" t="s">
        <v>30</v>
      </c>
      <c r="AX775" s="15" t="s">
        <v>79</v>
      </c>
      <c r="AY775" s="278" t="s">
        <v>158</v>
      </c>
    </row>
    <row r="776" s="2" customFormat="1" ht="21.75" customHeight="1">
      <c r="A776" s="39"/>
      <c r="B776" s="40"/>
      <c r="C776" s="233" t="s">
        <v>627</v>
      </c>
      <c r="D776" s="233" t="s">
        <v>160</v>
      </c>
      <c r="E776" s="234" t="s">
        <v>978</v>
      </c>
      <c r="F776" s="235" t="s">
        <v>979</v>
      </c>
      <c r="G776" s="236" t="s">
        <v>163</v>
      </c>
      <c r="H776" s="237">
        <v>629.83799999999997</v>
      </c>
      <c r="I776" s="238"/>
      <c r="J776" s="239">
        <f>ROUND(I776*H776,2)</f>
        <v>0</v>
      </c>
      <c r="K776" s="235" t="s">
        <v>164</v>
      </c>
      <c r="L776" s="45"/>
      <c r="M776" s="240" t="s">
        <v>1</v>
      </c>
      <c r="N776" s="241" t="s">
        <v>40</v>
      </c>
      <c r="O776" s="93"/>
      <c r="P776" s="242">
        <f>O776*H776</f>
        <v>0</v>
      </c>
      <c r="Q776" s="242">
        <v>0</v>
      </c>
      <c r="R776" s="242">
        <f>Q776*H776</f>
        <v>0</v>
      </c>
      <c r="S776" s="242">
        <v>0.01</v>
      </c>
      <c r="T776" s="243">
        <f>S776*H776</f>
        <v>6.2983799999999999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4" t="s">
        <v>165</v>
      </c>
      <c r="AT776" s="244" t="s">
        <v>160</v>
      </c>
      <c r="AU776" s="244" t="s">
        <v>81</v>
      </c>
      <c r="AY776" s="18" t="s">
        <v>158</v>
      </c>
      <c r="BE776" s="245">
        <f>IF(N776="základní",J776,0)</f>
        <v>0</v>
      </c>
      <c r="BF776" s="245">
        <f>IF(N776="snížená",J776,0)</f>
        <v>0</v>
      </c>
      <c r="BG776" s="245">
        <f>IF(N776="zákl. přenesená",J776,0)</f>
        <v>0</v>
      </c>
      <c r="BH776" s="245">
        <f>IF(N776="sníž. přenesená",J776,0)</f>
        <v>0</v>
      </c>
      <c r="BI776" s="245">
        <f>IF(N776="nulová",J776,0)</f>
        <v>0</v>
      </c>
      <c r="BJ776" s="18" t="s">
        <v>165</v>
      </c>
      <c r="BK776" s="245">
        <f>ROUND(I776*H776,2)</f>
        <v>0</v>
      </c>
      <c r="BL776" s="18" t="s">
        <v>165</v>
      </c>
      <c r="BM776" s="244" t="s">
        <v>980</v>
      </c>
    </row>
    <row r="777" s="13" customFormat="1">
      <c r="A777" s="13"/>
      <c r="B777" s="246"/>
      <c r="C777" s="247"/>
      <c r="D777" s="248" t="s">
        <v>166</v>
      </c>
      <c r="E777" s="249" t="s">
        <v>1</v>
      </c>
      <c r="F777" s="250" t="s">
        <v>468</v>
      </c>
      <c r="G777" s="247"/>
      <c r="H777" s="249" t="s">
        <v>1</v>
      </c>
      <c r="I777" s="251"/>
      <c r="J777" s="247"/>
      <c r="K777" s="247"/>
      <c r="L777" s="252"/>
      <c r="M777" s="253"/>
      <c r="N777" s="254"/>
      <c r="O777" s="254"/>
      <c r="P777" s="254"/>
      <c r="Q777" s="254"/>
      <c r="R777" s="254"/>
      <c r="S777" s="254"/>
      <c r="T777" s="25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6" t="s">
        <v>166</v>
      </c>
      <c r="AU777" s="256" t="s">
        <v>81</v>
      </c>
      <c r="AV777" s="13" t="s">
        <v>79</v>
      </c>
      <c r="AW777" s="13" t="s">
        <v>30</v>
      </c>
      <c r="AX777" s="13" t="s">
        <v>73</v>
      </c>
      <c r="AY777" s="256" t="s">
        <v>158</v>
      </c>
    </row>
    <row r="778" s="14" customFormat="1">
      <c r="A778" s="14"/>
      <c r="B778" s="257"/>
      <c r="C778" s="258"/>
      <c r="D778" s="248" t="s">
        <v>166</v>
      </c>
      <c r="E778" s="259" t="s">
        <v>1</v>
      </c>
      <c r="F778" s="260" t="s">
        <v>480</v>
      </c>
      <c r="G778" s="258"/>
      <c r="H778" s="261">
        <v>82.025999999999996</v>
      </c>
      <c r="I778" s="262"/>
      <c r="J778" s="258"/>
      <c r="K778" s="258"/>
      <c r="L778" s="263"/>
      <c r="M778" s="264"/>
      <c r="N778" s="265"/>
      <c r="O778" s="265"/>
      <c r="P778" s="265"/>
      <c r="Q778" s="265"/>
      <c r="R778" s="265"/>
      <c r="S778" s="265"/>
      <c r="T778" s="26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7" t="s">
        <v>166</v>
      </c>
      <c r="AU778" s="267" t="s">
        <v>81</v>
      </c>
      <c r="AV778" s="14" t="s">
        <v>81</v>
      </c>
      <c r="AW778" s="14" t="s">
        <v>30</v>
      </c>
      <c r="AX778" s="14" t="s">
        <v>73</v>
      </c>
      <c r="AY778" s="267" t="s">
        <v>158</v>
      </c>
    </row>
    <row r="779" s="13" customFormat="1">
      <c r="A779" s="13"/>
      <c r="B779" s="246"/>
      <c r="C779" s="247"/>
      <c r="D779" s="248" t="s">
        <v>166</v>
      </c>
      <c r="E779" s="249" t="s">
        <v>1</v>
      </c>
      <c r="F779" s="250" t="s">
        <v>470</v>
      </c>
      <c r="G779" s="247"/>
      <c r="H779" s="249" t="s">
        <v>1</v>
      </c>
      <c r="I779" s="251"/>
      <c r="J779" s="247"/>
      <c r="K779" s="247"/>
      <c r="L779" s="252"/>
      <c r="M779" s="253"/>
      <c r="N779" s="254"/>
      <c r="O779" s="254"/>
      <c r="P779" s="254"/>
      <c r="Q779" s="254"/>
      <c r="R779" s="254"/>
      <c r="S779" s="254"/>
      <c r="T779" s="255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6" t="s">
        <v>166</v>
      </c>
      <c r="AU779" s="256" t="s">
        <v>81</v>
      </c>
      <c r="AV779" s="13" t="s">
        <v>79</v>
      </c>
      <c r="AW779" s="13" t="s">
        <v>30</v>
      </c>
      <c r="AX779" s="13" t="s">
        <v>73</v>
      </c>
      <c r="AY779" s="256" t="s">
        <v>158</v>
      </c>
    </row>
    <row r="780" s="14" customFormat="1">
      <c r="A780" s="14"/>
      <c r="B780" s="257"/>
      <c r="C780" s="258"/>
      <c r="D780" s="248" t="s">
        <v>166</v>
      </c>
      <c r="E780" s="259" t="s">
        <v>1</v>
      </c>
      <c r="F780" s="260" t="s">
        <v>981</v>
      </c>
      <c r="G780" s="258"/>
      <c r="H780" s="261">
        <v>431.08300000000003</v>
      </c>
      <c r="I780" s="262"/>
      <c r="J780" s="258"/>
      <c r="K780" s="258"/>
      <c r="L780" s="263"/>
      <c r="M780" s="264"/>
      <c r="N780" s="265"/>
      <c r="O780" s="265"/>
      <c r="P780" s="265"/>
      <c r="Q780" s="265"/>
      <c r="R780" s="265"/>
      <c r="S780" s="265"/>
      <c r="T780" s="26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7" t="s">
        <v>166</v>
      </c>
      <c r="AU780" s="267" t="s">
        <v>81</v>
      </c>
      <c r="AV780" s="14" t="s">
        <v>81</v>
      </c>
      <c r="AW780" s="14" t="s">
        <v>30</v>
      </c>
      <c r="AX780" s="14" t="s">
        <v>73</v>
      </c>
      <c r="AY780" s="267" t="s">
        <v>158</v>
      </c>
    </row>
    <row r="781" s="14" customFormat="1">
      <c r="A781" s="14"/>
      <c r="B781" s="257"/>
      <c r="C781" s="258"/>
      <c r="D781" s="248" t="s">
        <v>166</v>
      </c>
      <c r="E781" s="259" t="s">
        <v>1</v>
      </c>
      <c r="F781" s="260" t="s">
        <v>982</v>
      </c>
      <c r="G781" s="258"/>
      <c r="H781" s="261">
        <v>104.984</v>
      </c>
      <c r="I781" s="262"/>
      <c r="J781" s="258"/>
      <c r="K781" s="258"/>
      <c r="L781" s="263"/>
      <c r="M781" s="264"/>
      <c r="N781" s="265"/>
      <c r="O781" s="265"/>
      <c r="P781" s="265"/>
      <c r="Q781" s="265"/>
      <c r="R781" s="265"/>
      <c r="S781" s="265"/>
      <c r="T781" s="26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7" t="s">
        <v>166</v>
      </c>
      <c r="AU781" s="267" t="s">
        <v>81</v>
      </c>
      <c r="AV781" s="14" t="s">
        <v>81</v>
      </c>
      <c r="AW781" s="14" t="s">
        <v>30</v>
      </c>
      <c r="AX781" s="14" t="s">
        <v>73</v>
      </c>
      <c r="AY781" s="267" t="s">
        <v>158</v>
      </c>
    </row>
    <row r="782" s="14" customFormat="1">
      <c r="A782" s="14"/>
      <c r="B782" s="257"/>
      <c r="C782" s="258"/>
      <c r="D782" s="248" t="s">
        <v>166</v>
      </c>
      <c r="E782" s="259" t="s">
        <v>1</v>
      </c>
      <c r="F782" s="260" t="s">
        <v>486</v>
      </c>
      <c r="G782" s="258"/>
      <c r="H782" s="261">
        <v>238.28999999999999</v>
      </c>
      <c r="I782" s="262"/>
      <c r="J782" s="258"/>
      <c r="K782" s="258"/>
      <c r="L782" s="263"/>
      <c r="M782" s="264"/>
      <c r="N782" s="265"/>
      <c r="O782" s="265"/>
      <c r="P782" s="265"/>
      <c r="Q782" s="265"/>
      <c r="R782" s="265"/>
      <c r="S782" s="265"/>
      <c r="T782" s="26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7" t="s">
        <v>166</v>
      </c>
      <c r="AU782" s="267" t="s">
        <v>81</v>
      </c>
      <c r="AV782" s="14" t="s">
        <v>81</v>
      </c>
      <c r="AW782" s="14" t="s">
        <v>30</v>
      </c>
      <c r="AX782" s="14" t="s">
        <v>73</v>
      </c>
      <c r="AY782" s="267" t="s">
        <v>158</v>
      </c>
    </row>
    <row r="783" s="13" customFormat="1">
      <c r="A783" s="13"/>
      <c r="B783" s="246"/>
      <c r="C783" s="247"/>
      <c r="D783" s="248" t="s">
        <v>166</v>
      </c>
      <c r="E783" s="249" t="s">
        <v>1</v>
      </c>
      <c r="F783" s="250" t="s">
        <v>487</v>
      </c>
      <c r="G783" s="247"/>
      <c r="H783" s="249" t="s">
        <v>1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6" t="s">
        <v>166</v>
      </c>
      <c r="AU783" s="256" t="s">
        <v>81</v>
      </c>
      <c r="AV783" s="13" t="s">
        <v>79</v>
      </c>
      <c r="AW783" s="13" t="s">
        <v>30</v>
      </c>
      <c r="AX783" s="13" t="s">
        <v>73</v>
      </c>
      <c r="AY783" s="256" t="s">
        <v>158</v>
      </c>
    </row>
    <row r="784" s="14" customFormat="1">
      <c r="A784" s="14"/>
      <c r="B784" s="257"/>
      <c r="C784" s="258"/>
      <c r="D784" s="248" t="s">
        <v>166</v>
      </c>
      <c r="E784" s="259" t="s">
        <v>1</v>
      </c>
      <c r="F784" s="260" t="s">
        <v>983</v>
      </c>
      <c r="G784" s="258"/>
      <c r="H784" s="261">
        <v>-55.399999999999999</v>
      </c>
      <c r="I784" s="262"/>
      <c r="J784" s="258"/>
      <c r="K784" s="258"/>
      <c r="L784" s="263"/>
      <c r="M784" s="264"/>
      <c r="N784" s="265"/>
      <c r="O784" s="265"/>
      <c r="P784" s="265"/>
      <c r="Q784" s="265"/>
      <c r="R784" s="265"/>
      <c r="S784" s="265"/>
      <c r="T784" s="26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7" t="s">
        <v>166</v>
      </c>
      <c r="AU784" s="267" t="s">
        <v>81</v>
      </c>
      <c r="AV784" s="14" t="s">
        <v>81</v>
      </c>
      <c r="AW784" s="14" t="s">
        <v>30</v>
      </c>
      <c r="AX784" s="14" t="s">
        <v>73</v>
      </c>
      <c r="AY784" s="267" t="s">
        <v>158</v>
      </c>
    </row>
    <row r="785" s="14" customFormat="1">
      <c r="A785" s="14"/>
      <c r="B785" s="257"/>
      <c r="C785" s="258"/>
      <c r="D785" s="248" t="s">
        <v>166</v>
      </c>
      <c r="E785" s="259" t="s">
        <v>1</v>
      </c>
      <c r="F785" s="260" t="s">
        <v>984</v>
      </c>
      <c r="G785" s="258"/>
      <c r="H785" s="261">
        <v>-9.0069999999999997</v>
      </c>
      <c r="I785" s="262"/>
      <c r="J785" s="258"/>
      <c r="K785" s="258"/>
      <c r="L785" s="263"/>
      <c r="M785" s="264"/>
      <c r="N785" s="265"/>
      <c r="O785" s="265"/>
      <c r="P785" s="265"/>
      <c r="Q785" s="265"/>
      <c r="R785" s="265"/>
      <c r="S785" s="265"/>
      <c r="T785" s="26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7" t="s">
        <v>166</v>
      </c>
      <c r="AU785" s="267" t="s">
        <v>81</v>
      </c>
      <c r="AV785" s="14" t="s">
        <v>81</v>
      </c>
      <c r="AW785" s="14" t="s">
        <v>30</v>
      </c>
      <c r="AX785" s="14" t="s">
        <v>73</v>
      </c>
      <c r="AY785" s="267" t="s">
        <v>158</v>
      </c>
    </row>
    <row r="786" s="14" customFormat="1">
      <c r="A786" s="14"/>
      <c r="B786" s="257"/>
      <c r="C786" s="258"/>
      <c r="D786" s="248" t="s">
        <v>166</v>
      </c>
      <c r="E786" s="259" t="s">
        <v>1</v>
      </c>
      <c r="F786" s="260" t="s">
        <v>490</v>
      </c>
      <c r="G786" s="258"/>
      <c r="H786" s="261">
        <v>-31.367999999999999</v>
      </c>
      <c r="I786" s="262"/>
      <c r="J786" s="258"/>
      <c r="K786" s="258"/>
      <c r="L786" s="263"/>
      <c r="M786" s="264"/>
      <c r="N786" s="265"/>
      <c r="O786" s="265"/>
      <c r="P786" s="265"/>
      <c r="Q786" s="265"/>
      <c r="R786" s="265"/>
      <c r="S786" s="265"/>
      <c r="T786" s="26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7" t="s">
        <v>166</v>
      </c>
      <c r="AU786" s="267" t="s">
        <v>81</v>
      </c>
      <c r="AV786" s="14" t="s">
        <v>81</v>
      </c>
      <c r="AW786" s="14" t="s">
        <v>30</v>
      </c>
      <c r="AX786" s="14" t="s">
        <v>73</v>
      </c>
      <c r="AY786" s="267" t="s">
        <v>158</v>
      </c>
    </row>
    <row r="787" s="13" customFormat="1">
      <c r="A787" s="13"/>
      <c r="B787" s="246"/>
      <c r="C787" s="247"/>
      <c r="D787" s="248" t="s">
        <v>166</v>
      </c>
      <c r="E787" s="249" t="s">
        <v>1</v>
      </c>
      <c r="F787" s="250" t="s">
        <v>491</v>
      </c>
      <c r="G787" s="247"/>
      <c r="H787" s="249" t="s">
        <v>1</v>
      </c>
      <c r="I787" s="251"/>
      <c r="J787" s="247"/>
      <c r="K787" s="247"/>
      <c r="L787" s="252"/>
      <c r="M787" s="253"/>
      <c r="N787" s="254"/>
      <c r="O787" s="254"/>
      <c r="P787" s="254"/>
      <c r="Q787" s="254"/>
      <c r="R787" s="254"/>
      <c r="S787" s="254"/>
      <c r="T787" s="25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6" t="s">
        <v>166</v>
      </c>
      <c r="AU787" s="256" t="s">
        <v>81</v>
      </c>
      <c r="AV787" s="13" t="s">
        <v>79</v>
      </c>
      <c r="AW787" s="13" t="s">
        <v>30</v>
      </c>
      <c r="AX787" s="13" t="s">
        <v>73</v>
      </c>
      <c r="AY787" s="256" t="s">
        <v>158</v>
      </c>
    </row>
    <row r="788" s="14" customFormat="1">
      <c r="A788" s="14"/>
      <c r="B788" s="257"/>
      <c r="C788" s="258"/>
      <c r="D788" s="248" t="s">
        <v>166</v>
      </c>
      <c r="E788" s="259" t="s">
        <v>1</v>
      </c>
      <c r="F788" s="260" t="s">
        <v>985</v>
      </c>
      <c r="G788" s="258"/>
      <c r="H788" s="261">
        <v>-105.05800000000001</v>
      </c>
      <c r="I788" s="262"/>
      <c r="J788" s="258"/>
      <c r="K788" s="258"/>
      <c r="L788" s="263"/>
      <c r="M788" s="264"/>
      <c r="N788" s="265"/>
      <c r="O788" s="265"/>
      <c r="P788" s="265"/>
      <c r="Q788" s="265"/>
      <c r="R788" s="265"/>
      <c r="S788" s="265"/>
      <c r="T788" s="26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7" t="s">
        <v>166</v>
      </c>
      <c r="AU788" s="267" t="s">
        <v>81</v>
      </c>
      <c r="AV788" s="14" t="s">
        <v>81</v>
      </c>
      <c r="AW788" s="14" t="s">
        <v>30</v>
      </c>
      <c r="AX788" s="14" t="s">
        <v>73</v>
      </c>
      <c r="AY788" s="267" t="s">
        <v>158</v>
      </c>
    </row>
    <row r="789" s="14" customFormat="1">
      <c r="A789" s="14"/>
      <c r="B789" s="257"/>
      <c r="C789" s="258"/>
      <c r="D789" s="248" t="s">
        <v>166</v>
      </c>
      <c r="E789" s="259" t="s">
        <v>1</v>
      </c>
      <c r="F789" s="260" t="s">
        <v>494</v>
      </c>
      <c r="G789" s="258"/>
      <c r="H789" s="261">
        <v>-25.712</v>
      </c>
      <c r="I789" s="262"/>
      <c r="J789" s="258"/>
      <c r="K789" s="258"/>
      <c r="L789" s="263"/>
      <c r="M789" s="264"/>
      <c r="N789" s="265"/>
      <c r="O789" s="265"/>
      <c r="P789" s="265"/>
      <c r="Q789" s="265"/>
      <c r="R789" s="265"/>
      <c r="S789" s="265"/>
      <c r="T789" s="26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7" t="s">
        <v>166</v>
      </c>
      <c r="AU789" s="267" t="s">
        <v>81</v>
      </c>
      <c r="AV789" s="14" t="s">
        <v>81</v>
      </c>
      <c r="AW789" s="14" t="s">
        <v>30</v>
      </c>
      <c r="AX789" s="14" t="s">
        <v>73</v>
      </c>
      <c r="AY789" s="267" t="s">
        <v>158</v>
      </c>
    </row>
    <row r="790" s="15" customFormat="1">
      <c r="A790" s="15"/>
      <c r="B790" s="268"/>
      <c r="C790" s="269"/>
      <c r="D790" s="248" t="s">
        <v>166</v>
      </c>
      <c r="E790" s="270" t="s">
        <v>1</v>
      </c>
      <c r="F790" s="271" t="s">
        <v>169</v>
      </c>
      <c r="G790" s="269"/>
      <c r="H790" s="272">
        <v>629.83800000000008</v>
      </c>
      <c r="I790" s="273"/>
      <c r="J790" s="269"/>
      <c r="K790" s="269"/>
      <c r="L790" s="274"/>
      <c r="M790" s="275"/>
      <c r="N790" s="276"/>
      <c r="O790" s="276"/>
      <c r="P790" s="276"/>
      <c r="Q790" s="276"/>
      <c r="R790" s="276"/>
      <c r="S790" s="276"/>
      <c r="T790" s="277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8" t="s">
        <v>166</v>
      </c>
      <c r="AU790" s="278" t="s">
        <v>81</v>
      </c>
      <c r="AV790" s="15" t="s">
        <v>165</v>
      </c>
      <c r="AW790" s="15" t="s">
        <v>30</v>
      </c>
      <c r="AX790" s="15" t="s">
        <v>79</v>
      </c>
      <c r="AY790" s="278" t="s">
        <v>158</v>
      </c>
    </row>
    <row r="791" s="2" customFormat="1" ht="33" customHeight="1">
      <c r="A791" s="39"/>
      <c r="B791" s="40"/>
      <c r="C791" s="233" t="s">
        <v>986</v>
      </c>
      <c r="D791" s="233" t="s">
        <v>160</v>
      </c>
      <c r="E791" s="234" t="s">
        <v>987</v>
      </c>
      <c r="F791" s="235" t="s">
        <v>988</v>
      </c>
      <c r="G791" s="236" t="s">
        <v>163</v>
      </c>
      <c r="H791" s="237">
        <v>205.94300000000001</v>
      </c>
      <c r="I791" s="238"/>
      <c r="J791" s="239">
        <f>ROUND(I791*H791,2)</f>
        <v>0</v>
      </c>
      <c r="K791" s="235" t="s">
        <v>164</v>
      </c>
      <c r="L791" s="45"/>
      <c r="M791" s="240" t="s">
        <v>1</v>
      </c>
      <c r="N791" s="241" t="s">
        <v>40</v>
      </c>
      <c r="O791" s="93"/>
      <c r="P791" s="242">
        <f>O791*H791</f>
        <v>0</v>
      </c>
      <c r="Q791" s="242">
        <v>0</v>
      </c>
      <c r="R791" s="242">
        <f>Q791*H791</f>
        <v>0</v>
      </c>
      <c r="S791" s="242">
        <v>0.016</v>
      </c>
      <c r="T791" s="243">
        <f>S791*H791</f>
        <v>3.2950880000000002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4" t="s">
        <v>165</v>
      </c>
      <c r="AT791" s="244" t="s">
        <v>160</v>
      </c>
      <c r="AU791" s="244" t="s">
        <v>81</v>
      </c>
      <c r="AY791" s="18" t="s">
        <v>158</v>
      </c>
      <c r="BE791" s="245">
        <f>IF(N791="základní",J791,0)</f>
        <v>0</v>
      </c>
      <c r="BF791" s="245">
        <f>IF(N791="snížená",J791,0)</f>
        <v>0</v>
      </c>
      <c r="BG791" s="245">
        <f>IF(N791="zákl. přenesená",J791,0)</f>
        <v>0</v>
      </c>
      <c r="BH791" s="245">
        <f>IF(N791="sníž. přenesená",J791,0)</f>
        <v>0</v>
      </c>
      <c r="BI791" s="245">
        <f>IF(N791="nulová",J791,0)</f>
        <v>0</v>
      </c>
      <c r="BJ791" s="18" t="s">
        <v>165</v>
      </c>
      <c r="BK791" s="245">
        <f>ROUND(I791*H791,2)</f>
        <v>0</v>
      </c>
      <c r="BL791" s="18" t="s">
        <v>165</v>
      </c>
      <c r="BM791" s="244" t="s">
        <v>989</v>
      </c>
    </row>
    <row r="792" s="13" customFormat="1">
      <c r="A792" s="13"/>
      <c r="B792" s="246"/>
      <c r="C792" s="247"/>
      <c r="D792" s="248" t="s">
        <v>166</v>
      </c>
      <c r="E792" s="249" t="s">
        <v>1</v>
      </c>
      <c r="F792" s="250" t="s">
        <v>547</v>
      </c>
      <c r="G792" s="247"/>
      <c r="H792" s="249" t="s">
        <v>1</v>
      </c>
      <c r="I792" s="251"/>
      <c r="J792" s="247"/>
      <c r="K792" s="247"/>
      <c r="L792" s="252"/>
      <c r="M792" s="253"/>
      <c r="N792" s="254"/>
      <c r="O792" s="254"/>
      <c r="P792" s="254"/>
      <c r="Q792" s="254"/>
      <c r="R792" s="254"/>
      <c r="S792" s="254"/>
      <c r="T792" s="255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6" t="s">
        <v>166</v>
      </c>
      <c r="AU792" s="256" t="s">
        <v>81</v>
      </c>
      <c r="AV792" s="13" t="s">
        <v>79</v>
      </c>
      <c r="AW792" s="13" t="s">
        <v>30</v>
      </c>
      <c r="AX792" s="13" t="s">
        <v>73</v>
      </c>
      <c r="AY792" s="256" t="s">
        <v>158</v>
      </c>
    </row>
    <row r="793" s="14" customFormat="1">
      <c r="A793" s="14"/>
      <c r="B793" s="257"/>
      <c r="C793" s="258"/>
      <c r="D793" s="248" t="s">
        <v>166</v>
      </c>
      <c r="E793" s="259" t="s">
        <v>1</v>
      </c>
      <c r="F793" s="260" t="s">
        <v>548</v>
      </c>
      <c r="G793" s="258"/>
      <c r="H793" s="261">
        <v>236.118</v>
      </c>
      <c r="I793" s="262"/>
      <c r="J793" s="258"/>
      <c r="K793" s="258"/>
      <c r="L793" s="263"/>
      <c r="M793" s="264"/>
      <c r="N793" s="265"/>
      <c r="O793" s="265"/>
      <c r="P793" s="265"/>
      <c r="Q793" s="265"/>
      <c r="R793" s="265"/>
      <c r="S793" s="265"/>
      <c r="T793" s="26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7" t="s">
        <v>166</v>
      </c>
      <c r="AU793" s="267" t="s">
        <v>81</v>
      </c>
      <c r="AV793" s="14" t="s">
        <v>81</v>
      </c>
      <c r="AW793" s="14" t="s">
        <v>30</v>
      </c>
      <c r="AX793" s="14" t="s">
        <v>73</v>
      </c>
      <c r="AY793" s="267" t="s">
        <v>158</v>
      </c>
    </row>
    <row r="794" s="14" customFormat="1">
      <c r="A794" s="14"/>
      <c r="B794" s="257"/>
      <c r="C794" s="258"/>
      <c r="D794" s="248" t="s">
        <v>166</v>
      </c>
      <c r="E794" s="259" t="s">
        <v>1</v>
      </c>
      <c r="F794" s="260" t="s">
        <v>549</v>
      </c>
      <c r="G794" s="258"/>
      <c r="H794" s="261">
        <v>13.613</v>
      </c>
      <c r="I794" s="262"/>
      <c r="J794" s="258"/>
      <c r="K794" s="258"/>
      <c r="L794" s="263"/>
      <c r="M794" s="264"/>
      <c r="N794" s="265"/>
      <c r="O794" s="265"/>
      <c r="P794" s="265"/>
      <c r="Q794" s="265"/>
      <c r="R794" s="265"/>
      <c r="S794" s="265"/>
      <c r="T794" s="26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7" t="s">
        <v>166</v>
      </c>
      <c r="AU794" s="267" t="s">
        <v>81</v>
      </c>
      <c r="AV794" s="14" t="s">
        <v>81</v>
      </c>
      <c r="AW794" s="14" t="s">
        <v>30</v>
      </c>
      <c r="AX794" s="14" t="s">
        <v>73</v>
      </c>
      <c r="AY794" s="267" t="s">
        <v>158</v>
      </c>
    </row>
    <row r="795" s="13" customFormat="1">
      <c r="A795" s="13"/>
      <c r="B795" s="246"/>
      <c r="C795" s="247"/>
      <c r="D795" s="248" t="s">
        <v>166</v>
      </c>
      <c r="E795" s="249" t="s">
        <v>1</v>
      </c>
      <c r="F795" s="250" t="s">
        <v>487</v>
      </c>
      <c r="G795" s="247"/>
      <c r="H795" s="249" t="s">
        <v>1</v>
      </c>
      <c r="I795" s="251"/>
      <c r="J795" s="247"/>
      <c r="K795" s="247"/>
      <c r="L795" s="252"/>
      <c r="M795" s="253"/>
      <c r="N795" s="254"/>
      <c r="O795" s="254"/>
      <c r="P795" s="254"/>
      <c r="Q795" s="254"/>
      <c r="R795" s="254"/>
      <c r="S795" s="254"/>
      <c r="T795" s="25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6" t="s">
        <v>166</v>
      </c>
      <c r="AU795" s="256" t="s">
        <v>81</v>
      </c>
      <c r="AV795" s="13" t="s">
        <v>79</v>
      </c>
      <c r="AW795" s="13" t="s">
        <v>30</v>
      </c>
      <c r="AX795" s="13" t="s">
        <v>73</v>
      </c>
      <c r="AY795" s="256" t="s">
        <v>158</v>
      </c>
    </row>
    <row r="796" s="14" customFormat="1">
      <c r="A796" s="14"/>
      <c r="B796" s="257"/>
      <c r="C796" s="258"/>
      <c r="D796" s="248" t="s">
        <v>166</v>
      </c>
      <c r="E796" s="259" t="s">
        <v>1</v>
      </c>
      <c r="F796" s="260" t="s">
        <v>553</v>
      </c>
      <c r="G796" s="258"/>
      <c r="H796" s="261">
        <v>-48.747</v>
      </c>
      <c r="I796" s="262"/>
      <c r="J796" s="258"/>
      <c r="K796" s="258"/>
      <c r="L796" s="263"/>
      <c r="M796" s="264"/>
      <c r="N796" s="265"/>
      <c r="O796" s="265"/>
      <c r="P796" s="265"/>
      <c r="Q796" s="265"/>
      <c r="R796" s="265"/>
      <c r="S796" s="265"/>
      <c r="T796" s="26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7" t="s">
        <v>166</v>
      </c>
      <c r="AU796" s="267" t="s">
        <v>81</v>
      </c>
      <c r="AV796" s="14" t="s">
        <v>81</v>
      </c>
      <c r="AW796" s="14" t="s">
        <v>30</v>
      </c>
      <c r="AX796" s="14" t="s">
        <v>73</v>
      </c>
      <c r="AY796" s="267" t="s">
        <v>158</v>
      </c>
    </row>
    <row r="797" s="14" customFormat="1">
      <c r="A797" s="14"/>
      <c r="B797" s="257"/>
      <c r="C797" s="258"/>
      <c r="D797" s="248" t="s">
        <v>166</v>
      </c>
      <c r="E797" s="259" t="s">
        <v>1</v>
      </c>
      <c r="F797" s="260" t="s">
        <v>554</v>
      </c>
      <c r="G797" s="258"/>
      <c r="H797" s="261">
        <v>-3.1179999999999999</v>
      </c>
      <c r="I797" s="262"/>
      <c r="J797" s="258"/>
      <c r="K797" s="258"/>
      <c r="L797" s="263"/>
      <c r="M797" s="264"/>
      <c r="N797" s="265"/>
      <c r="O797" s="265"/>
      <c r="P797" s="265"/>
      <c r="Q797" s="265"/>
      <c r="R797" s="265"/>
      <c r="S797" s="265"/>
      <c r="T797" s="26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7" t="s">
        <v>166</v>
      </c>
      <c r="AU797" s="267" t="s">
        <v>81</v>
      </c>
      <c r="AV797" s="14" t="s">
        <v>81</v>
      </c>
      <c r="AW797" s="14" t="s">
        <v>30</v>
      </c>
      <c r="AX797" s="14" t="s">
        <v>73</v>
      </c>
      <c r="AY797" s="267" t="s">
        <v>158</v>
      </c>
    </row>
    <row r="798" s="13" customFormat="1">
      <c r="A798" s="13"/>
      <c r="B798" s="246"/>
      <c r="C798" s="247"/>
      <c r="D798" s="248" t="s">
        <v>166</v>
      </c>
      <c r="E798" s="249" t="s">
        <v>1</v>
      </c>
      <c r="F798" s="250" t="s">
        <v>556</v>
      </c>
      <c r="G798" s="247"/>
      <c r="H798" s="249" t="s">
        <v>1</v>
      </c>
      <c r="I798" s="251"/>
      <c r="J798" s="247"/>
      <c r="K798" s="247"/>
      <c r="L798" s="252"/>
      <c r="M798" s="253"/>
      <c r="N798" s="254"/>
      <c r="O798" s="254"/>
      <c r="P798" s="254"/>
      <c r="Q798" s="254"/>
      <c r="R798" s="254"/>
      <c r="S798" s="254"/>
      <c r="T798" s="25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6" t="s">
        <v>166</v>
      </c>
      <c r="AU798" s="256" t="s">
        <v>81</v>
      </c>
      <c r="AV798" s="13" t="s">
        <v>79</v>
      </c>
      <c r="AW798" s="13" t="s">
        <v>30</v>
      </c>
      <c r="AX798" s="13" t="s">
        <v>73</v>
      </c>
      <c r="AY798" s="256" t="s">
        <v>158</v>
      </c>
    </row>
    <row r="799" s="14" customFormat="1">
      <c r="A799" s="14"/>
      <c r="B799" s="257"/>
      <c r="C799" s="258"/>
      <c r="D799" s="248" t="s">
        <v>166</v>
      </c>
      <c r="E799" s="259" t="s">
        <v>1</v>
      </c>
      <c r="F799" s="260" t="s">
        <v>557</v>
      </c>
      <c r="G799" s="258"/>
      <c r="H799" s="261">
        <v>2.5249999999999999</v>
      </c>
      <c r="I799" s="262"/>
      <c r="J799" s="258"/>
      <c r="K799" s="258"/>
      <c r="L799" s="263"/>
      <c r="M799" s="264"/>
      <c r="N799" s="265"/>
      <c r="O799" s="265"/>
      <c r="P799" s="265"/>
      <c r="Q799" s="265"/>
      <c r="R799" s="265"/>
      <c r="S799" s="265"/>
      <c r="T799" s="26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7" t="s">
        <v>166</v>
      </c>
      <c r="AU799" s="267" t="s">
        <v>81</v>
      </c>
      <c r="AV799" s="14" t="s">
        <v>81</v>
      </c>
      <c r="AW799" s="14" t="s">
        <v>30</v>
      </c>
      <c r="AX799" s="14" t="s">
        <v>73</v>
      </c>
      <c r="AY799" s="267" t="s">
        <v>158</v>
      </c>
    </row>
    <row r="800" s="14" customFormat="1">
      <c r="A800" s="14"/>
      <c r="B800" s="257"/>
      <c r="C800" s="258"/>
      <c r="D800" s="248" t="s">
        <v>166</v>
      </c>
      <c r="E800" s="259" t="s">
        <v>1</v>
      </c>
      <c r="F800" s="260" t="s">
        <v>558</v>
      </c>
      <c r="G800" s="258"/>
      <c r="H800" s="261">
        <v>5.5519999999999996</v>
      </c>
      <c r="I800" s="262"/>
      <c r="J800" s="258"/>
      <c r="K800" s="258"/>
      <c r="L800" s="263"/>
      <c r="M800" s="264"/>
      <c r="N800" s="265"/>
      <c r="O800" s="265"/>
      <c r="P800" s="265"/>
      <c r="Q800" s="265"/>
      <c r="R800" s="265"/>
      <c r="S800" s="265"/>
      <c r="T800" s="26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7" t="s">
        <v>166</v>
      </c>
      <c r="AU800" s="267" t="s">
        <v>81</v>
      </c>
      <c r="AV800" s="14" t="s">
        <v>81</v>
      </c>
      <c r="AW800" s="14" t="s">
        <v>30</v>
      </c>
      <c r="AX800" s="14" t="s">
        <v>73</v>
      </c>
      <c r="AY800" s="267" t="s">
        <v>158</v>
      </c>
    </row>
    <row r="801" s="15" customFormat="1">
      <c r="A801" s="15"/>
      <c r="B801" s="268"/>
      <c r="C801" s="269"/>
      <c r="D801" s="248" t="s">
        <v>166</v>
      </c>
      <c r="E801" s="270" t="s">
        <v>1</v>
      </c>
      <c r="F801" s="271" t="s">
        <v>169</v>
      </c>
      <c r="G801" s="269"/>
      <c r="H801" s="272">
        <v>205.94299999999998</v>
      </c>
      <c r="I801" s="273"/>
      <c r="J801" s="269"/>
      <c r="K801" s="269"/>
      <c r="L801" s="274"/>
      <c r="M801" s="275"/>
      <c r="N801" s="276"/>
      <c r="O801" s="276"/>
      <c r="P801" s="276"/>
      <c r="Q801" s="276"/>
      <c r="R801" s="276"/>
      <c r="S801" s="276"/>
      <c r="T801" s="277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78" t="s">
        <v>166</v>
      </c>
      <c r="AU801" s="278" t="s">
        <v>81</v>
      </c>
      <c r="AV801" s="15" t="s">
        <v>165</v>
      </c>
      <c r="AW801" s="15" t="s">
        <v>30</v>
      </c>
      <c r="AX801" s="15" t="s">
        <v>79</v>
      </c>
      <c r="AY801" s="278" t="s">
        <v>158</v>
      </c>
    </row>
    <row r="802" s="2" customFormat="1" ht="21.75" customHeight="1">
      <c r="A802" s="39"/>
      <c r="B802" s="40"/>
      <c r="C802" s="233" t="s">
        <v>631</v>
      </c>
      <c r="D802" s="233" t="s">
        <v>160</v>
      </c>
      <c r="E802" s="234" t="s">
        <v>990</v>
      </c>
      <c r="F802" s="235" t="s">
        <v>991</v>
      </c>
      <c r="G802" s="236" t="s">
        <v>163</v>
      </c>
      <c r="H802" s="237">
        <v>22.695</v>
      </c>
      <c r="I802" s="238"/>
      <c r="J802" s="239">
        <f>ROUND(I802*H802,2)</f>
        <v>0</v>
      </c>
      <c r="K802" s="235" t="s">
        <v>164</v>
      </c>
      <c r="L802" s="45"/>
      <c r="M802" s="240" t="s">
        <v>1</v>
      </c>
      <c r="N802" s="241" t="s">
        <v>40</v>
      </c>
      <c r="O802" s="93"/>
      <c r="P802" s="242">
        <f>O802*H802</f>
        <v>0</v>
      </c>
      <c r="Q802" s="242">
        <v>0</v>
      </c>
      <c r="R802" s="242">
        <f>Q802*H802</f>
        <v>0</v>
      </c>
      <c r="S802" s="242">
        <v>0.068000000000000005</v>
      </c>
      <c r="T802" s="243">
        <f>S802*H802</f>
        <v>1.5432600000000001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4" t="s">
        <v>165</v>
      </c>
      <c r="AT802" s="244" t="s">
        <v>160</v>
      </c>
      <c r="AU802" s="244" t="s">
        <v>81</v>
      </c>
      <c r="AY802" s="18" t="s">
        <v>158</v>
      </c>
      <c r="BE802" s="245">
        <f>IF(N802="základní",J802,0)</f>
        <v>0</v>
      </c>
      <c r="BF802" s="245">
        <f>IF(N802="snížená",J802,0)</f>
        <v>0</v>
      </c>
      <c r="BG802" s="245">
        <f>IF(N802="zákl. přenesená",J802,0)</f>
        <v>0</v>
      </c>
      <c r="BH802" s="245">
        <f>IF(N802="sníž. přenesená",J802,0)</f>
        <v>0</v>
      </c>
      <c r="BI802" s="245">
        <f>IF(N802="nulová",J802,0)</f>
        <v>0</v>
      </c>
      <c r="BJ802" s="18" t="s">
        <v>165</v>
      </c>
      <c r="BK802" s="245">
        <f>ROUND(I802*H802,2)</f>
        <v>0</v>
      </c>
      <c r="BL802" s="18" t="s">
        <v>165</v>
      </c>
      <c r="BM802" s="244" t="s">
        <v>992</v>
      </c>
    </row>
    <row r="803" s="13" customFormat="1">
      <c r="A803" s="13"/>
      <c r="B803" s="246"/>
      <c r="C803" s="247"/>
      <c r="D803" s="248" t="s">
        <v>166</v>
      </c>
      <c r="E803" s="249" t="s">
        <v>1</v>
      </c>
      <c r="F803" s="250" t="s">
        <v>566</v>
      </c>
      <c r="G803" s="247"/>
      <c r="H803" s="249" t="s">
        <v>1</v>
      </c>
      <c r="I803" s="251"/>
      <c r="J803" s="247"/>
      <c r="K803" s="247"/>
      <c r="L803" s="252"/>
      <c r="M803" s="253"/>
      <c r="N803" s="254"/>
      <c r="O803" s="254"/>
      <c r="P803" s="254"/>
      <c r="Q803" s="254"/>
      <c r="R803" s="254"/>
      <c r="S803" s="254"/>
      <c r="T803" s="255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6" t="s">
        <v>166</v>
      </c>
      <c r="AU803" s="256" t="s">
        <v>81</v>
      </c>
      <c r="AV803" s="13" t="s">
        <v>79</v>
      </c>
      <c r="AW803" s="13" t="s">
        <v>30</v>
      </c>
      <c r="AX803" s="13" t="s">
        <v>73</v>
      </c>
      <c r="AY803" s="256" t="s">
        <v>158</v>
      </c>
    </row>
    <row r="804" s="14" customFormat="1">
      <c r="A804" s="14"/>
      <c r="B804" s="257"/>
      <c r="C804" s="258"/>
      <c r="D804" s="248" t="s">
        <v>166</v>
      </c>
      <c r="E804" s="259" t="s">
        <v>1</v>
      </c>
      <c r="F804" s="260" t="s">
        <v>567</v>
      </c>
      <c r="G804" s="258"/>
      <c r="H804" s="261">
        <v>22.695</v>
      </c>
      <c r="I804" s="262"/>
      <c r="J804" s="258"/>
      <c r="K804" s="258"/>
      <c r="L804" s="263"/>
      <c r="M804" s="264"/>
      <c r="N804" s="265"/>
      <c r="O804" s="265"/>
      <c r="P804" s="265"/>
      <c r="Q804" s="265"/>
      <c r="R804" s="265"/>
      <c r="S804" s="265"/>
      <c r="T804" s="266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7" t="s">
        <v>166</v>
      </c>
      <c r="AU804" s="267" t="s">
        <v>81</v>
      </c>
      <c r="AV804" s="14" t="s">
        <v>81</v>
      </c>
      <c r="AW804" s="14" t="s">
        <v>30</v>
      </c>
      <c r="AX804" s="14" t="s">
        <v>73</v>
      </c>
      <c r="AY804" s="267" t="s">
        <v>158</v>
      </c>
    </row>
    <row r="805" s="15" customFormat="1">
      <c r="A805" s="15"/>
      <c r="B805" s="268"/>
      <c r="C805" s="269"/>
      <c r="D805" s="248" t="s">
        <v>166</v>
      </c>
      <c r="E805" s="270" t="s">
        <v>1</v>
      </c>
      <c r="F805" s="271" t="s">
        <v>169</v>
      </c>
      <c r="G805" s="269"/>
      <c r="H805" s="272">
        <v>22.695</v>
      </c>
      <c r="I805" s="273"/>
      <c r="J805" s="269"/>
      <c r="K805" s="269"/>
      <c r="L805" s="274"/>
      <c r="M805" s="275"/>
      <c r="N805" s="276"/>
      <c r="O805" s="276"/>
      <c r="P805" s="276"/>
      <c r="Q805" s="276"/>
      <c r="R805" s="276"/>
      <c r="S805" s="276"/>
      <c r="T805" s="277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78" t="s">
        <v>166</v>
      </c>
      <c r="AU805" s="278" t="s">
        <v>81</v>
      </c>
      <c r="AV805" s="15" t="s">
        <v>165</v>
      </c>
      <c r="AW805" s="15" t="s">
        <v>30</v>
      </c>
      <c r="AX805" s="15" t="s">
        <v>79</v>
      </c>
      <c r="AY805" s="278" t="s">
        <v>158</v>
      </c>
    </row>
    <row r="806" s="2" customFormat="1" ht="21.75" customHeight="1">
      <c r="A806" s="39"/>
      <c r="B806" s="40"/>
      <c r="C806" s="233" t="s">
        <v>993</v>
      </c>
      <c r="D806" s="233" t="s">
        <v>160</v>
      </c>
      <c r="E806" s="234" t="s">
        <v>994</v>
      </c>
      <c r="F806" s="235" t="s">
        <v>995</v>
      </c>
      <c r="G806" s="236" t="s">
        <v>163</v>
      </c>
      <c r="H806" s="237">
        <v>105.05800000000001</v>
      </c>
      <c r="I806" s="238"/>
      <c r="J806" s="239">
        <f>ROUND(I806*H806,2)</f>
        <v>0</v>
      </c>
      <c r="K806" s="235" t="s">
        <v>164</v>
      </c>
      <c r="L806" s="45"/>
      <c r="M806" s="240" t="s">
        <v>1</v>
      </c>
      <c r="N806" s="241" t="s">
        <v>40</v>
      </c>
      <c r="O806" s="93"/>
      <c r="P806" s="242">
        <f>O806*H806</f>
        <v>0</v>
      </c>
      <c r="Q806" s="242">
        <v>0</v>
      </c>
      <c r="R806" s="242">
        <f>Q806*H806</f>
        <v>0</v>
      </c>
      <c r="S806" s="242">
        <v>0.068000000000000005</v>
      </c>
      <c r="T806" s="243">
        <f>S806*H806</f>
        <v>7.1439440000000012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4" t="s">
        <v>165</v>
      </c>
      <c r="AT806" s="244" t="s">
        <v>160</v>
      </c>
      <c r="AU806" s="244" t="s">
        <v>81</v>
      </c>
      <c r="AY806" s="18" t="s">
        <v>158</v>
      </c>
      <c r="BE806" s="245">
        <f>IF(N806="základní",J806,0)</f>
        <v>0</v>
      </c>
      <c r="BF806" s="245">
        <f>IF(N806="snížená",J806,0)</f>
        <v>0</v>
      </c>
      <c r="BG806" s="245">
        <f>IF(N806="zákl. přenesená",J806,0)</f>
        <v>0</v>
      </c>
      <c r="BH806" s="245">
        <f>IF(N806="sníž. přenesená",J806,0)</f>
        <v>0</v>
      </c>
      <c r="BI806" s="245">
        <f>IF(N806="nulová",J806,0)</f>
        <v>0</v>
      </c>
      <c r="BJ806" s="18" t="s">
        <v>165</v>
      </c>
      <c r="BK806" s="245">
        <f>ROUND(I806*H806,2)</f>
        <v>0</v>
      </c>
      <c r="BL806" s="18" t="s">
        <v>165</v>
      </c>
      <c r="BM806" s="244" t="s">
        <v>996</v>
      </c>
    </row>
    <row r="807" s="14" customFormat="1">
      <c r="A807" s="14"/>
      <c r="B807" s="257"/>
      <c r="C807" s="258"/>
      <c r="D807" s="248" t="s">
        <v>166</v>
      </c>
      <c r="E807" s="259" t="s">
        <v>1</v>
      </c>
      <c r="F807" s="260" t="s">
        <v>997</v>
      </c>
      <c r="G807" s="258"/>
      <c r="H807" s="261">
        <v>41.439999999999998</v>
      </c>
      <c r="I807" s="262"/>
      <c r="J807" s="258"/>
      <c r="K807" s="258"/>
      <c r="L807" s="263"/>
      <c r="M807" s="264"/>
      <c r="N807" s="265"/>
      <c r="O807" s="265"/>
      <c r="P807" s="265"/>
      <c r="Q807" s="265"/>
      <c r="R807" s="265"/>
      <c r="S807" s="265"/>
      <c r="T807" s="26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7" t="s">
        <v>166</v>
      </c>
      <c r="AU807" s="267" t="s">
        <v>81</v>
      </c>
      <c r="AV807" s="14" t="s">
        <v>81</v>
      </c>
      <c r="AW807" s="14" t="s">
        <v>30</v>
      </c>
      <c r="AX807" s="14" t="s">
        <v>73</v>
      </c>
      <c r="AY807" s="267" t="s">
        <v>158</v>
      </c>
    </row>
    <row r="808" s="14" customFormat="1">
      <c r="A808" s="14"/>
      <c r="B808" s="257"/>
      <c r="C808" s="258"/>
      <c r="D808" s="248" t="s">
        <v>166</v>
      </c>
      <c r="E808" s="259" t="s">
        <v>1</v>
      </c>
      <c r="F808" s="260" t="s">
        <v>998</v>
      </c>
      <c r="G808" s="258"/>
      <c r="H808" s="261">
        <v>5.6639999999999997</v>
      </c>
      <c r="I808" s="262"/>
      <c r="J808" s="258"/>
      <c r="K808" s="258"/>
      <c r="L808" s="263"/>
      <c r="M808" s="264"/>
      <c r="N808" s="265"/>
      <c r="O808" s="265"/>
      <c r="P808" s="265"/>
      <c r="Q808" s="265"/>
      <c r="R808" s="265"/>
      <c r="S808" s="265"/>
      <c r="T808" s="26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7" t="s">
        <v>166</v>
      </c>
      <c r="AU808" s="267" t="s">
        <v>81</v>
      </c>
      <c r="AV808" s="14" t="s">
        <v>81</v>
      </c>
      <c r="AW808" s="14" t="s">
        <v>30</v>
      </c>
      <c r="AX808" s="14" t="s">
        <v>73</v>
      </c>
      <c r="AY808" s="267" t="s">
        <v>158</v>
      </c>
    </row>
    <row r="809" s="14" customFormat="1">
      <c r="A809" s="14"/>
      <c r="B809" s="257"/>
      <c r="C809" s="258"/>
      <c r="D809" s="248" t="s">
        <v>166</v>
      </c>
      <c r="E809" s="259" t="s">
        <v>1</v>
      </c>
      <c r="F809" s="260" t="s">
        <v>999</v>
      </c>
      <c r="G809" s="258"/>
      <c r="H809" s="261">
        <v>38.374000000000002</v>
      </c>
      <c r="I809" s="262"/>
      <c r="J809" s="258"/>
      <c r="K809" s="258"/>
      <c r="L809" s="263"/>
      <c r="M809" s="264"/>
      <c r="N809" s="265"/>
      <c r="O809" s="265"/>
      <c r="P809" s="265"/>
      <c r="Q809" s="265"/>
      <c r="R809" s="265"/>
      <c r="S809" s="265"/>
      <c r="T809" s="26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7" t="s">
        <v>166</v>
      </c>
      <c r="AU809" s="267" t="s">
        <v>81</v>
      </c>
      <c r="AV809" s="14" t="s">
        <v>81</v>
      </c>
      <c r="AW809" s="14" t="s">
        <v>30</v>
      </c>
      <c r="AX809" s="14" t="s">
        <v>73</v>
      </c>
      <c r="AY809" s="267" t="s">
        <v>158</v>
      </c>
    </row>
    <row r="810" s="14" customFormat="1">
      <c r="A810" s="14"/>
      <c r="B810" s="257"/>
      <c r="C810" s="258"/>
      <c r="D810" s="248" t="s">
        <v>166</v>
      </c>
      <c r="E810" s="259" t="s">
        <v>1</v>
      </c>
      <c r="F810" s="260" t="s">
        <v>1000</v>
      </c>
      <c r="G810" s="258"/>
      <c r="H810" s="261">
        <v>19.579999999999998</v>
      </c>
      <c r="I810" s="262"/>
      <c r="J810" s="258"/>
      <c r="K810" s="258"/>
      <c r="L810" s="263"/>
      <c r="M810" s="264"/>
      <c r="N810" s="265"/>
      <c r="O810" s="265"/>
      <c r="P810" s="265"/>
      <c r="Q810" s="265"/>
      <c r="R810" s="265"/>
      <c r="S810" s="265"/>
      <c r="T810" s="26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7" t="s">
        <v>166</v>
      </c>
      <c r="AU810" s="267" t="s">
        <v>81</v>
      </c>
      <c r="AV810" s="14" t="s">
        <v>81</v>
      </c>
      <c r="AW810" s="14" t="s">
        <v>30</v>
      </c>
      <c r="AX810" s="14" t="s">
        <v>73</v>
      </c>
      <c r="AY810" s="267" t="s">
        <v>158</v>
      </c>
    </row>
    <row r="811" s="15" customFormat="1">
      <c r="A811" s="15"/>
      <c r="B811" s="268"/>
      <c r="C811" s="269"/>
      <c r="D811" s="248" t="s">
        <v>166</v>
      </c>
      <c r="E811" s="270" t="s">
        <v>1</v>
      </c>
      <c r="F811" s="271" t="s">
        <v>169</v>
      </c>
      <c r="G811" s="269"/>
      <c r="H811" s="272">
        <v>105.05800000000001</v>
      </c>
      <c r="I811" s="273"/>
      <c r="J811" s="269"/>
      <c r="K811" s="269"/>
      <c r="L811" s="274"/>
      <c r="M811" s="275"/>
      <c r="N811" s="276"/>
      <c r="O811" s="276"/>
      <c r="P811" s="276"/>
      <c r="Q811" s="276"/>
      <c r="R811" s="276"/>
      <c r="S811" s="276"/>
      <c r="T811" s="277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8" t="s">
        <v>166</v>
      </c>
      <c r="AU811" s="278" t="s">
        <v>81</v>
      </c>
      <c r="AV811" s="15" t="s">
        <v>165</v>
      </c>
      <c r="AW811" s="15" t="s">
        <v>30</v>
      </c>
      <c r="AX811" s="15" t="s">
        <v>79</v>
      </c>
      <c r="AY811" s="278" t="s">
        <v>158</v>
      </c>
    </row>
    <row r="812" s="2" customFormat="1" ht="21.75" customHeight="1">
      <c r="A812" s="39"/>
      <c r="B812" s="40"/>
      <c r="C812" s="233" t="s">
        <v>635</v>
      </c>
      <c r="D812" s="233" t="s">
        <v>160</v>
      </c>
      <c r="E812" s="234" t="s">
        <v>1001</v>
      </c>
      <c r="F812" s="235" t="s">
        <v>1002</v>
      </c>
      <c r="G812" s="236" t="s">
        <v>176</v>
      </c>
      <c r="H812" s="237">
        <v>20.16</v>
      </c>
      <c r="I812" s="238"/>
      <c r="J812" s="239">
        <f>ROUND(I812*H812,2)</f>
        <v>0</v>
      </c>
      <c r="K812" s="235" t="s">
        <v>164</v>
      </c>
      <c r="L812" s="45"/>
      <c r="M812" s="240" t="s">
        <v>1</v>
      </c>
      <c r="N812" s="241" t="s">
        <v>40</v>
      </c>
      <c r="O812" s="93"/>
      <c r="P812" s="242">
        <f>O812*H812</f>
        <v>0</v>
      </c>
      <c r="Q812" s="242">
        <v>0</v>
      </c>
      <c r="R812" s="242">
        <f>Q812*H812</f>
        <v>0</v>
      </c>
      <c r="S812" s="242">
        <v>0.039</v>
      </c>
      <c r="T812" s="243">
        <f>S812*H812</f>
        <v>0.78624000000000005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4" t="s">
        <v>165</v>
      </c>
      <c r="AT812" s="244" t="s">
        <v>160</v>
      </c>
      <c r="AU812" s="244" t="s">
        <v>81</v>
      </c>
      <c r="AY812" s="18" t="s">
        <v>158</v>
      </c>
      <c r="BE812" s="245">
        <f>IF(N812="základní",J812,0)</f>
        <v>0</v>
      </c>
      <c r="BF812" s="245">
        <f>IF(N812="snížená",J812,0)</f>
        <v>0</v>
      </c>
      <c r="BG812" s="245">
        <f>IF(N812="zákl. přenesená",J812,0)</f>
        <v>0</v>
      </c>
      <c r="BH812" s="245">
        <f>IF(N812="sníž. přenesená",J812,0)</f>
        <v>0</v>
      </c>
      <c r="BI812" s="245">
        <f>IF(N812="nulová",J812,0)</f>
        <v>0</v>
      </c>
      <c r="BJ812" s="18" t="s">
        <v>165</v>
      </c>
      <c r="BK812" s="245">
        <f>ROUND(I812*H812,2)</f>
        <v>0</v>
      </c>
      <c r="BL812" s="18" t="s">
        <v>165</v>
      </c>
      <c r="BM812" s="244" t="s">
        <v>1003</v>
      </c>
    </row>
    <row r="813" s="13" customFormat="1">
      <c r="A813" s="13"/>
      <c r="B813" s="246"/>
      <c r="C813" s="247"/>
      <c r="D813" s="248" t="s">
        <v>166</v>
      </c>
      <c r="E813" s="249" t="s">
        <v>1</v>
      </c>
      <c r="F813" s="250" t="s">
        <v>1004</v>
      </c>
      <c r="G813" s="247"/>
      <c r="H813" s="249" t="s">
        <v>1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6" t="s">
        <v>166</v>
      </c>
      <c r="AU813" s="256" t="s">
        <v>81</v>
      </c>
      <c r="AV813" s="13" t="s">
        <v>79</v>
      </c>
      <c r="AW813" s="13" t="s">
        <v>30</v>
      </c>
      <c r="AX813" s="13" t="s">
        <v>73</v>
      </c>
      <c r="AY813" s="256" t="s">
        <v>158</v>
      </c>
    </row>
    <row r="814" s="14" customFormat="1">
      <c r="A814" s="14"/>
      <c r="B814" s="257"/>
      <c r="C814" s="258"/>
      <c r="D814" s="248" t="s">
        <v>166</v>
      </c>
      <c r="E814" s="259" t="s">
        <v>1</v>
      </c>
      <c r="F814" s="260" t="s">
        <v>1005</v>
      </c>
      <c r="G814" s="258"/>
      <c r="H814" s="261">
        <v>20.16</v>
      </c>
      <c r="I814" s="262"/>
      <c r="J814" s="258"/>
      <c r="K814" s="258"/>
      <c r="L814" s="263"/>
      <c r="M814" s="264"/>
      <c r="N814" s="265"/>
      <c r="O814" s="265"/>
      <c r="P814" s="265"/>
      <c r="Q814" s="265"/>
      <c r="R814" s="265"/>
      <c r="S814" s="265"/>
      <c r="T814" s="26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7" t="s">
        <v>166</v>
      </c>
      <c r="AU814" s="267" t="s">
        <v>81</v>
      </c>
      <c r="AV814" s="14" t="s">
        <v>81</v>
      </c>
      <c r="AW814" s="14" t="s">
        <v>30</v>
      </c>
      <c r="AX814" s="14" t="s">
        <v>73</v>
      </c>
      <c r="AY814" s="267" t="s">
        <v>158</v>
      </c>
    </row>
    <row r="815" s="15" customFormat="1">
      <c r="A815" s="15"/>
      <c r="B815" s="268"/>
      <c r="C815" s="269"/>
      <c r="D815" s="248" t="s">
        <v>166</v>
      </c>
      <c r="E815" s="270" t="s">
        <v>1</v>
      </c>
      <c r="F815" s="271" t="s">
        <v>169</v>
      </c>
      <c r="G815" s="269"/>
      <c r="H815" s="272">
        <v>20.16</v>
      </c>
      <c r="I815" s="273"/>
      <c r="J815" s="269"/>
      <c r="K815" s="269"/>
      <c r="L815" s="274"/>
      <c r="M815" s="275"/>
      <c r="N815" s="276"/>
      <c r="O815" s="276"/>
      <c r="P815" s="276"/>
      <c r="Q815" s="276"/>
      <c r="R815" s="276"/>
      <c r="S815" s="276"/>
      <c r="T815" s="277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8" t="s">
        <v>166</v>
      </c>
      <c r="AU815" s="278" t="s">
        <v>81</v>
      </c>
      <c r="AV815" s="15" t="s">
        <v>165</v>
      </c>
      <c r="AW815" s="15" t="s">
        <v>30</v>
      </c>
      <c r="AX815" s="15" t="s">
        <v>79</v>
      </c>
      <c r="AY815" s="278" t="s">
        <v>158</v>
      </c>
    </row>
    <row r="816" s="2" customFormat="1" ht="16.5" customHeight="1">
      <c r="A816" s="39"/>
      <c r="B816" s="40"/>
      <c r="C816" s="233" t="s">
        <v>1006</v>
      </c>
      <c r="D816" s="233" t="s">
        <v>160</v>
      </c>
      <c r="E816" s="234" t="s">
        <v>1007</v>
      </c>
      <c r="F816" s="235" t="s">
        <v>1008</v>
      </c>
      <c r="G816" s="236" t="s">
        <v>163</v>
      </c>
      <c r="H816" s="237">
        <v>17.032</v>
      </c>
      <c r="I816" s="238"/>
      <c r="J816" s="239">
        <f>ROUND(I816*H816,2)</f>
        <v>0</v>
      </c>
      <c r="K816" s="235" t="s">
        <v>164</v>
      </c>
      <c r="L816" s="45"/>
      <c r="M816" s="240" t="s">
        <v>1</v>
      </c>
      <c r="N816" s="241" t="s">
        <v>40</v>
      </c>
      <c r="O816" s="93"/>
      <c r="P816" s="242">
        <f>O816*H816</f>
        <v>0</v>
      </c>
      <c r="Q816" s="242">
        <v>0</v>
      </c>
      <c r="R816" s="242">
        <f>Q816*H816</f>
        <v>0</v>
      </c>
      <c r="S816" s="242">
        <v>0.021999999999999999</v>
      </c>
      <c r="T816" s="243">
        <f>S816*H816</f>
        <v>0.37470399999999998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44" t="s">
        <v>165</v>
      </c>
      <c r="AT816" s="244" t="s">
        <v>160</v>
      </c>
      <c r="AU816" s="244" t="s">
        <v>81</v>
      </c>
      <c r="AY816" s="18" t="s">
        <v>158</v>
      </c>
      <c r="BE816" s="245">
        <f>IF(N816="základní",J816,0)</f>
        <v>0</v>
      </c>
      <c r="BF816" s="245">
        <f>IF(N816="snížená",J816,0)</f>
        <v>0</v>
      </c>
      <c r="BG816" s="245">
        <f>IF(N816="zákl. přenesená",J816,0)</f>
        <v>0</v>
      </c>
      <c r="BH816" s="245">
        <f>IF(N816="sníž. přenesená",J816,0)</f>
        <v>0</v>
      </c>
      <c r="BI816" s="245">
        <f>IF(N816="nulová",J816,0)</f>
        <v>0</v>
      </c>
      <c r="BJ816" s="18" t="s">
        <v>165</v>
      </c>
      <c r="BK816" s="245">
        <f>ROUND(I816*H816,2)</f>
        <v>0</v>
      </c>
      <c r="BL816" s="18" t="s">
        <v>165</v>
      </c>
      <c r="BM816" s="244" t="s">
        <v>1009</v>
      </c>
    </row>
    <row r="817" s="13" customFormat="1">
      <c r="A817" s="13"/>
      <c r="B817" s="246"/>
      <c r="C817" s="247"/>
      <c r="D817" s="248" t="s">
        <v>166</v>
      </c>
      <c r="E817" s="249" t="s">
        <v>1</v>
      </c>
      <c r="F817" s="250" t="s">
        <v>190</v>
      </c>
      <c r="G817" s="247"/>
      <c r="H817" s="249" t="s">
        <v>1</v>
      </c>
      <c r="I817" s="251"/>
      <c r="J817" s="247"/>
      <c r="K817" s="247"/>
      <c r="L817" s="252"/>
      <c r="M817" s="253"/>
      <c r="N817" s="254"/>
      <c r="O817" s="254"/>
      <c r="P817" s="254"/>
      <c r="Q817" s="254"/>
      <c r="R817" s="254"/>
      <c r="S817" s="254"/>
      <c r="T817" s="255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6" t="s">
        <v>166</v>
      </c>
      <c r="AU817" s="256" t="s">
        <v>81</v>
      </c>
      <c r="AV817" s="13" t="s">
        <v>79</v>
      </c>
      <c r="AW817" s="13" t="s">
        <v>30</v>
      </c>
      <c r="AX817" s="13" t="s">
        <v>73</v>
      </c>
      <c r="AY817" s="256" t="s">
        <v>158</v>
      </c>
    </row>
    <row r="818" s="14" customFormat="1">
      <c r="A818" s="14"/>
      <c r="B818" s="257"/>
      <c r="C818" s="258"/>
      <c r="D818" s="248" t="s">
        <v>166</v>
      </c>
      <c r="E818" s="259" t="s">
        <v>1</v>
      </c>
      <c r="F818" s="260" t="s">
        <v>1010</v>
      </c>
      <c r="G818" s="258"/>
      <c r="H818" s="261">
        <v>12.816000000000001</v>
      </c>
      <c r="I818" s="262"/>
      <c r="J818" s="258"/>
      <c r="K818" s="258"/>
      <c r="L818" s="263"/>
      <c r="M818" s="264"/>
      <c r="N818" s="265"/>
      <c r="O818" s="265"/>
      <c r="P818" s="265"/>
      <c r="Q818" s="265"/>
      <c r="R818" s="265"/>
      <c r="S818" s="265"/>
      <c r="T818" s="26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7" t="s">
        <v>166</v>
      </c>
      <c r="AU818" s="267" t="s">
        <v>81</v>
      </c>
      <c r="AV818" s="14" t="s">
        <v>81</v>
      </c>
      <c r="AW818" s="14" t="s">
        <v>30</v>
      </c>
      <c r="AX818" s="14" t="s">
        <v>73</v>
      </c>
      <c r="AY818" s="267" t="s">
        <v>158</v>
      </c>
    </row>
    <row r="819" s="13" customFormat="1">
      <c r="A819" s="13"/>
      <c r="B819" s="246"/>
      <c r="C819" s="247"/>
      <c r="D819" s="248" t="s">
        <v>166</v>
      </c>
      <c r="E819" s="249" t="s">
        <v>1</v>
      </c>
      <c r="F819" s="250" t="s">
        <v>167</v>
      </c>
      <c r="G819" s="247"/>
      <c r="H819" s="249" t="s">
        <v>1</v>
      </c>
      <c r="I819" s="251"/>
      <c r="J819" s="247"/>
      <c r="K819" s="247"/>
      <c r="L819" s="252"/>
      <c r="M819" s="253"/>
      <c r="N819" s="254"/>
      <c r="O819" s="254"/>
      <c r="P819" s="254"/>
      <c r="Q819" s="254"/>
      <c r="R819" s="254"/>
      <c r="S819" s="254"/>
      <c r="T819" s="25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6" t="s">
        <v>166</v>
      </c>
      <c r="AU819" s="256" t="s">
        <v>81</v>
      </c>
      <c r="AV819" s="13" t="s">
        <v>79</v>
      </c>
      <c r="AW819" s="13" t="s">
        <v>30</v>
      </c>
      <c r="AX819" s="13" t="s">
        <v>73</v>
      </c>
      <c r="AY819" s="256" t="s">
        <v>158</v>
      </c>
    </row>
    <row r="820" s="14" customFormat="1">
      <c r="A820" s="14"/>
      <c r="B820" s="257"/>
      <c r="C820" s="258"/>
      <c r="D820" s="248" t="s">
        <v>166</v>
      </c>
      <c r="E820" s="259" t="s">
        <v>1</v>
      </c>
      <c r="F820" s="260" t="s">
        <v>1011</v>
      </c>
      <c r="G820" s="258"/>
      <c r="H820" s="261">
        <v>4.2160000000000002</v>
      </c>
      <c r="I820" s="262"/>
      <c r="J820" s="258"/>
      <c r="K820" s="258"/>
      <c r="L820" s="263"/>
      <c r="M820" s="264"/>
      <c r="N820" s="265"/>
      <c r="O820" s="265"/>
      <c r="P820" s="265"/>
      <c r="Q820" s="265"/>
      <c r="R820" s="265"/>
      <c r="S820" s="265"/>
      <c r="T820" s="26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7" t="s">
        <v>166</v>
      </c>
      <c r="AU820" s="267" t="s">
        <v>81</v>
      </c>
      <c r="AV820" s="14" t="s">
        <v>81</v>
      </c>
      <c r="AW820" s="14" t="s">
        <v>30</v>
      </c>
      <c r="AX820" s="14" t="s">
        <v>73</v>
      </c>
      <c r="AY820" s="267" t="s">
        <v>158</v>
      </c>
    </row>
    <row r="821" s="15" customFormat="1">
      <c r="A821" s="15"/>
      <c r="B821" s="268"/>
      <c r="C821" s="269"/>
      <c r="D821" s="248" t="s">
        <v>166</v>
      </c>
      <c r="E821" s="270" t="s">
        <v>1</v>
      </c>
      <c r="F821" s="271" t="s">
        <v>169</v>
      </c>
      <c r="G821" s="269"/>
      <c r="H821" s="272">
        <v>17.032</v>
      </c>
      <c r="I821" s="273"/>
      <c r="J821" s="269"/>
      <c r="K821" s="269"/>
      <c r="L821" s="274"/>
      <c r="M821" s="275"/>
      <c r="N821" s="276"/>
      <c r="O821" s="276"/>
      <c r="P821" s="276"/>
      <c r="Q821" s="276"/>
      <c r="R821" s="276"/>
      <c r="S821" s="276"/>
      <c r="T821" s="277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8" t="s">
        <v>166</v>
      </c>
      <c r="AU821" s="278" t="s">
        <v>81</v>
      </c>
      <c r="AV821" s="15" t="s">
        <v>165</v>
      </c>
      <c r="AW821" s="15" t="s">
        <v>30</v>
      </c>
      <c r="AX821" s="15" t="s">
        <v>79</v>
      </c>
      <c r="AY821" s="278" t="s">
        <v>158</v>
      </c>
    </row>
    <row r="822" s="2" customFormat="1" ht="21.75" customHeight="1">
      <c r="A822" s="39"/>
      <c r="B822" s="40"/>
      <c r="C822" s="233" t="s">
        <v>638</v>
      </c>
      <c r="D822" s="233" t="s">
        <v>160</v>
      </c>
      <c r="E822" s="234" t="s">
        <v>1012</v>
      </c>
      <c r="F822" s="235" t="s">
        <v>1013</v>
      </c>
      <c r="G822" s="236" t="s">
        <v>163</v>
      </c>
      <c r="H822" s="237">
        <v>266.76299999999998</v>
      </c>
      <c r="I822" s="238"/>
      <c r="J822" s="239">
        <f>ROUND(I822*H822,2)</f>
        <v>0</v>
      </c>
      <c r="K822" s="235" t="s">
        <v>164</v>
      </c>
      <c r="L822" s="45"/>
      <c r="M822" s="240" t="s">
        <v>1</v>
      </c>
      <c r="N822" s="241" t="s">
        <v>40</v>
      </c>
      <c r="O822" s="93"/>
      <c r="P822" s="242">
        <f>O822*H822</f>
        <v>0</v>
      </c>
      <c r="Q822" s="242">
        <v>0</v>
      </c>
      <c r="R822" s="242">
        <f>Q822*H822</f>
        <v>0</v>
      </c>
      <c r="S822" s="242">
        <v>0</v>
      </c>
      <c r="T822" s="243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44" t="s">
        <v>165</v>
      </c>
      <c r="AT822" s="244" t="s">
        <v>160</v>
      </c>
      <c r="AU822" s="244" t="s">
        <v>81</v>
      </c>
      <c r="AY822" s="18" t="s">
        <v>158</v>
      </c>
      <c r="BE822" s="245">
        <f>IF(N822="základní",J822,0)</f>
        <v>0</v>
      </c>
      <c r="BF822" s="245">
        <f>IF(N822="snížená",J822,0)</f>
        <v>0</v>
      </c>
      <c r="BG822" s="245">
        <f>IF(N822="zákl. přenesená",J822,0)</f>
        <v>0</v>
      </c>
      <c r="BH822" s="245">
        <f>IF(N822="sníž. přenesená",J822,0)</f>
        <v>0</v>
      </c>
      <c r="BI822" s="245">
        <f>IF(N822="nulová",J822,0)</f>
        <v>0</v>
      </c>
      <c r="BJ822" s="18" t="s">
        <v>165</v>
      </c>
      <c r="BK822" s="245">
        <f>ROUND(I822*H822,2)</f>
        <v>0</v>
      </c>
      <c r="BL822" s="18" t="s">
        <v>165</v>
      </c>
      <c r="BM822" s="244" t="s">
        <v>1014</v>
      </c>
    </row>
    <row r="823" s="13" customFormat="1">
      <c r="A823" s="13"/>
      <c r="B823" s="246"/>
      <c r="C823" s="247"/>
      <c r="D823" s="248" t="s">
        <v>166</v>
      </c>
      <c r="E823" s="249" t="s">
        <v>1</v>
      </c>
      <c r="F823" s="250" t="s">
        <v>190</v>
      </c>
      <c r="G823" s="247"/>
      <c r="H823" s="249" t="s">
        <v>1</v>
      </c>
      <c r="I823" s="251"/>
      <c r="J823" s="247"/>
      <c r="K823" s="247"/>
      <c r="L823" s="252"/>
      <c r="M823" s="253"/>
      <c r="N823" s="254"/>
      <c r="O823" s="254"/>
      <c r="P823" s="254"/>
      <c r="Q823" s="254"/>
      <c r="R823" s="254"/>
      <c r="S823" s="254"/>
      <c r="T823" s="25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6" t="s">
        <v>166</v>
      </c>
      <c r="AU823" s="256" t="s">
        <v>81</v>
      </c>
      <c r="AV823" s="13" t="s">
        <v>79</v>
      </c>
      <c r="AW823" s="13" t="s">
        <v>30</v>
      </c>
      <c r="AX823" s="13" t="s">
        <v>73</v>
      </c>
      <c r="AY823" s="256" t="s">
        <v>158</v>
      </c>
    </row>
    <row r="824" s="14" customFormat="1">
      <c r="A824" s="14"/>
      <c r="B824" s="257"/>
      <c r="C824" s="258"/>
      <c r="D824" s="248" t="s">
        <v>166</v>
      </c>
      <c r="E824" s="259" t="s">
        <v>1</v>
      </c>
      <c r="F824" s="260" t="s">
        <v>1010</v>
      </c>
      <c r="G824" s="258"/>
      <c r="H824" s="261">
        <v>12.816000000000001</v>
      </c>
      <c r="I824" s="262"/>
      <c r="J824" s="258"/>
      <c r="K824" s="258"/>
      <c r="L824" s="263"/>
      <c r="M824" s="264"/>
      <c r="N824" s="265"/>
      <c r="O824" s="265"/>
      <c r="P824" s="265"/>
      <c r="Q824" s="265"/>
      <c r="R824" s="265"/>
      <c r="S824" s="265"/>
      <c r="T824" s="26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7" t="s">
        <v>166</v>
      </c>
      <c r="AU824" s="267" t="s">
        <v>81</v>
      </c>
      <c r="AV824" s="14" t="s">
        <v>81</v>
      </c>
      <c r="AW824" s="14" t="s">
        <v>30</v>
      </c>
      <c r="AX824" s="14" t="s">
        <v>73</v>
      </c>
      <c r="AY824" s="267" t="s">
        <v>158</v>
      </c>
    </row>
    <row r="825" s="13" customFormat="1">
      <c r="A825" s="13"/>
      <c r="B825" s="246"/>
      <c r="C825" s="247"/>
      <c r="D825" s="248" t="s">
        <v>166</v>
      </c>
      <c r="E825" s="249" t="s">
        <v>1</v>
      </c>
      <c r="F825" s="250" t="s">
        <v>167</v>
      </c>
      <c r="G825" s="247"/>
      <c r="H825" s="249" t="s">
        <v>1</v>
      </c>
      <c r="I825" s="251"/>
      <c r="J825" s="247"/>
      <c r="K825" s="247"/>
      <c r="L825" s="252"/>
      <c r="M825" s="253"/>
      <c r="N825" s="254"/>
      <c r="O825" s="254"/>
      <c r="P825" s="254"/>
      <c r="Q825" s="254"/>
      <c r="R825" s="254"/>
      <c r="S825" s="254"/>
      <c r="T825" s="255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6" t="s">
        <v>166</v>
      </c>
      <c r="AU825" s="256" t="s">
        <v>81</v>
      </c>
      <c r="AV825" s="13" t="s">
        <v>79</v>
      </c>
      <c r="AW825" s="13" t="s">
        <v>30</v>
      </c>
      <c r="AX825" s="13" t="s">
        <v>73</v>
      </c>
      <c r="AY825" s="256" t="s">
        <v>158</v>
      </c>
    </row>
    <row r="826" s="14" customFormat="1">
      <c r="A826" s="14"/>
      <c r="B826" s="257"/>
      <c r="C826" s="258"/>
      <c r="D826" s="248" t="s">
        <v>166</v>
      </c>
      <c r="E826" s="259" t="s">
        <v>1</v>
      </c>
      <c r="F826" s="260" t="s">
        <v>1011</v>
      </c>
      <c r="G826" s="258"/>
      <c r="H826" s="261">
        <v>4.2160000000000002</v>
      </c>
      <c r="I826" s="262"/>
      <c r="J826" s="258"/>
      <c r="K826" s="258"/>
      <c r="L826" s="263"/>
      <c r="M826" s="264"/>
      <c r="N826" s="265"/>
      <c r="O826" s="265"/>
      <c r="P826" s="265"/>
      <c r="Q826" s="265"/>
      <c r="R826" s="265"/>
      <c r="S826" s="265"/>
      <c r="T826" s="26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7" t="s">
        <v>166</v>
      </c>
      <c r="AU826" s="267" t="s">
        <v>81</v>
      </c>
      <c r="AV826" s="14" t="s">
        <v>81</v>
      </c>
      <c r="AW826" s="14" t="s">
        <v>30</v>
      </c>
      <c r="AX826" s="14" t="s">
        <v>73</v>
      </c>
      <c r="AY826" s="267" t="s">
        <v>158</v>
      </c>
    </row>
    <row r="827" s="13" customFormat="1">
      <c r="A827" s="13"/>
      <c r="B827" s="246"/>
      <c r="C827" s="247"/>
      <c r="D827" s="248" t="s">
        <v>166</v>
      </c>
      <c r="E827" s="249" t="s">
        <v>1</v>
      </c>
      <c r="F827" s="250" t="s">
        <v>547</v>
      </c>
      <c r="G827" s="247"/>
      <c r="H827" s="249" t="s">
        <v>1</v>
      </c>
      <c r="I827" s="251"/>
      <c r="J827" s="247"/>
      <c r="K827" s="247"/>
      <c r="L827" s="252"/>
      <c r="M827" s="253"/>
      <c r="N827" s="254"/>
      <c r="O827" s="254"/>
      <c r="P827" s="254"/>
      <c r="Q827" s="254"/>
      <c r="R827" s="254"/>
      <c r="S827" s="254"/>
      <c r="T827" s="255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6" t="s">
        <v>166</v>
      </c>
      <c r="AU827" s="256" t="s">
        <v>81</v>
      </c>
      <c r="AV827" s="13" t="s">
        <v>79</v>
      </c>
      <c r="AW827" s="13" t="s">
        <v>30</v>
      </c>
      <c r="AX827" s="13" t="s">
        <v>73</v>
      </c>
      <c r="AY827" s="256" t="s">
        <v>158</v>
      </c>
    </row>
    <row r="828" s="14" customFormat="1">
      <c r="A828" s="14"/>
      <c r="B828" s="257"/>
      <c r="C828" s="258"/>
      <c r="D828" s="248" t="s">
        <v>166</v>
      </c>
      <c r="E828" s="259" t="s">
        <v>1</v>
      </c>
      <c r="F828" s="260" t="s">
        <v>548</v>
      </c>
      <c r="G828" s="258"/>
      <c r="H828" s="261">
        <v>236.118</v>
      </c>
      <c r="I828" s="262"/>
      <c r="J828" s="258"/>
      <c r="K828" s="258"/>
      <c r="L828" s="263"/>
      <c r="M828" s="264"/>
      <c r="N828" s="265"/>
      <c r="O828" s="265"/>
      <c r="P828" s="265"/>
      <c r="Q828" s="265"/>
      <c r="R828" s="265"/>
      <c r="S828" s="265"/>
      <c r="T828" s="266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7" t="s">
        <v>166</v>
      </c>
      <c r="AU828" s="267" t="s">
        <v>81</v>
      </c>
      <c r="AV828" s="14" t="s">
        <v>81</v>
      </c>
      <c r="AW828" s="14" t="s">
        <v>30</v>
      </c>
      <c r="AX828" s="14" t="s">
        <v>73</v>
      </c>
      <c r="AY828" s="267" t="s">
        <v>158</v>
      </c>
    </row>
    <row r="829" s="14" customFormat="1">
      <c r="A829" s="14"/>
      <c r="B829" s="257"/>
      <c r="C829" s="258"/>
      <c r="D829" s="248" t="s">
        <v>166</v>
      </c>
      <c r="E829" s="259" t="s">
        <v>1</v>
      </c>
      <c r="F829" s="260" t="s">
        <v>549</v>
      </c>
      <c r="G829" s="258"/>
      <c r="H829" s="261">
        <v>13.613</v>
      </c>
      <c r="I829" s="262"/>
      <c r="J829" s="258"/>
      <c r="K829" s="258"/>
      <c r="L829" s="263"/>
      <c r="M829" s="264"/>
      <c r="N829" s="265"/>
      <c r="O829" s="265"/>
      <c r="P829" s="265"/>
      <c r="Q829" s="265"/>
      <c r="R829" s="265"/>
      <c r="S829" s="265"/>
      <c r="T829" s="26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7" t="s">
        <v>166</v>
      </c>
      <c r="AU829" s="267" t="s">
        <v>81</v>
      </c>
      <c r="AV829" s="14" t="s">
        <v>81</v>
      </c>
      <c r="AW829" s="14" t="s">
        <v>30</v>
      </c>
      <c r="AX829" s="14" t="s">
        <v>73</v>
      </c>
      <c r="AY829" s="267" t="s">
        <v>158</v>
      </c>
    </row>
    <row r="830" s="15" customFormat="1">
      <c r="A830" s="15"/>
      <c r="B830" s="268"/>
      <c r="C830" s="269"/>
      <c r="D830" s="248" t="s">
        <v>166</v>
      </c>
      <c r="E830" s="270" t="s">
        <v>1</v>
      </c>
      <c r="F830" s="271" t="s">
        <v>169</v>
      </c>
      <c r="G830" s="269"/>
      <c r="H830" s="272">
        <v>266.76300000000003</v>
      </c>
      <c r="I830" s="273"/>
      <c r="J830" s="269"/>
      <c r="K830" s="269"/>
      <c r="L830" s="274"/>
      <c r="M830" s="275"/>
      <c r="N830" s="276"/>
      <c r="O830" s="276"/>
      <c r="P830" s="276"/>
      <c r="Q830" s="276"/>
      <c r="R830" s="276"/>
      <c r="S830" s="276"/>
      <c r="T830" s="277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78" t="s">
        <v>166</v>
      </c>
      <c r="AU830" s="278" t="s">
        <v>81</v>
      </c>
      <c r="AV830" s="15" t="s">
        <v>165</v>
      </c>
      <c r="AW830" s="15" t="s">
        <v>30</v>
      </c>
      <c r="AX830" s="15" t="s">
        <v>79</v>
      </c>
      <c r="AY830" s="278" t="s">
        <v>158</v>
      </c>
    </row>
    <row r="831" s="2" customFormat="1" ht="21.75" customHeight="1">
      <c r="A831" s="39"/>
      <c r="B831" s="40"/>
      <c r="C831" s="233" t="s">
        <v>1015</v>
      </c>
      <c r="D831" s="233" t="s">
        <v>160</v>
      </c>
      <c r="E831" s="234" t="s">
        <v>1016</v>
      </c>
      <c r="F831" s="235" t="s">
        <v>1017</v>
      </c>
      <c r="G831" s="236" t="s">
        <v>163</v>
      </c>
      <c r="H831" s="237">
        <v>9.5079999999999991</v>
      </c>
      <c r="I831" s="238"/>
      <c r="J831" s="239">
        <f>ROUND(I831*H831,2)</f>
        <v>0</v>
      </c>
      <c r="K831" s="235" t="s">
        <v>164</v>
      </c>
      <c r="L831" s="45"/>
      <c r="M831" s="240" t="s">
        <v>1</v>
      </c>
      <c r="N831" s="241" t="s">
        <v>40</v>
      </c>
      <c r="O831" s="93"/>
      <c r="P831" s="242">
        <f>O831*H831</f>
        <v>0</v>
      </c>
      <c r="Q831" s="242">
        <v>0.039079999999999997</v>
      </c>
      <c r="R831" s="242">
        <f>Q831*H831</f>
        <v>0.37157263999999995</v>
      </c>
      <c r="S831" s="242">
        <v>0</v>
      </c>
      <c r="T831" s="243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4" t="s">
        <v>165</v>
      </c>
      <c r="AT831" s="244" t="s">
        <v>160</v>
      </c>
      <c r="AU831" s="244" t="s">
        <v>81</v>
      </c>
      <c r="AY831" s="18" t="s">
        <v>158</v>
      </c>
      <c r="BE831" s="245">
        <f>IF(N831="základní",J831,0)</f>
        <v>0</v>
      </c>
      <c r="BF831" s="245">
        <f>IF(N831="snížená",J831,0)</f>
        <v>0</v>
      </c>
      <c r="BG831" s="245">
        <f>IF(N831="zákl. přenesená",J831,0)</f>
        <v>0</v>
      </c>
      <c r="BH831" s="245">
        <f>IF(N831="sníž. přenesená",J831,0)</f>
        <v>0</v>
      </c>
      <c r="BI831" s="245">
        <f>IF(N831="nulová",J831,0)</f>
        <v>0</v>
      </c>
      <c r="BJ831" s="18" t="s">
        <v>165</v>
      </c>
      <c r="BK831" s="245">
        <f>ROUND(I831*H831,2)</f>
        <v>0</v>
      </c>
      <c r="BL831" s="18" t="s">
        <v>165</v>
      </c>
      <c r="BM831" s="244" t="s">
        <v>1018</v>
      </c>
    </row>
    <row r="832" s="14" customFormat="1">
      <c r="A832" s="14"/>
      <c r="B832" s="257"/>
      <c r="C832" s="258"/>
      <c r="D832" s="248" t="s">
        <v>166</v>
      </c>
      <c r="E832" s="259" t="s">
        <v>1</v>
      </c>
      <c r="F832" s="260" t="s">
        <v>1019</v>
      </c>
      <c r="G832" s="258"/>
      <c r="H832" s="261">
        <v>9.5079999999999991</v>
      </c>
      <c r="I832" s="262"/>
      <c r="J832" s="258"/>
      <c r="K832" s="258"/>
      <c r="L832" s="263"/>
      <c r="M832" s="264"/>
      <c r="N832" s="265"/>
      <c r="O832" s="265"/>
      <c r="P832" s="265"/>
      <c r="Q832" s="265"/>
      <c r="R832" s="265"/>
      <c r="S832" s="265"/>
      <c r="T832" s="266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7" t="s">
        <v>166</v>
      </c>
      <c r="AU832" s="267" t="s">
        <v>81</v>
      </c>
      <c r="AV832" s="14" t="s">
        <v>81</v>
      </c>
      <c r="AW832" s="14" t="s">
        <v>30</v>
      </c>
      <c r="AX832" s="14" t="s">
        <v>73</v>
      </c>
      <c r="AY832" s="267" t="s">
        <v>158</v>
      </c>
    </row>
    <row r="833" s="15" customFormat="1">
      <c r="A833" s="15"/>
      <c r="B833" s="268"/>
      <c r="C833" s="269"/>
      <c r="D833" s="248" t="s">
        <v>166</v>
      </c>
      <c r="E833" s="270" t="s">
        <v>1</v>
      </c>
      <c r="F833" s="271" t="s">
        <v>169</v>
      </c>
      <c r="G833" s="269"/>
      <c r="H833" s="272">
        <v>9.5079999999999991</v>
      </c>
      <c r="I833" s="273"/>
      <c r="J833" s="269"/>
      <c r="K833" s="269"/>
      <c r="L833" s="274"/>
      <c r="M833" s="275"/>
      <c r="N833" s="276"/>
      <c r="O833" s="276"/>
      <c r="P833" s="276"/>
      <c r="Q833" s="276"/>
      <c r="R833" s="276"/>
      <c r="S833" s="276"/>
      <c r="T833" s="277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78" t="s">
        <v>166</v>
      </c>
      <c r="AU833" s="278" t="s">
        <v>81</v>
      </c>
      <c r="AV833" s="15" t="s">
        <v>165</v>
      </c>
      <c r="AW833" s="15" t="s">
        <v>30</v>
      </c>
      <c r="AX833" s="15" t="s">
        <v>79</v>
      </c>
      <c r="AY833" s="278" t="s">
        <v>158</v>
      </c>
    </row>
    <row r="834" s="12" customFormat="1" ht="22.8" customHeight="1">
      <c r="A834" s="12"/>
      <c r="B834" s="217"/>
      <c r="C834" s="218"/>
      <c r="D834" s="219" t="s">
        <v>72</v>
      </c>
      <c r="E834" s="231" t="s">
        <v>1020</v>
      </c>
      <c r="F834" s="231" t="s">
        <v>1021</v>
      </c>
      <c r="G834" s="218"/>
      <c r="H834" s="218"/>
      <c r="I834" s="221"/>
      <c r="J834" s="232">
        <f>BK834</f>
        <v>0</v>
      </c>
      <c r="K834" s="218"/>
      <c r="L834" s="223"/>
      <c r="M834" s="224"/>
      <c r="N834" s="225"/>
      <c r="O834" s="225"/>
      <c r="P834" s="226">
        <f>SUM(P835:P842)</f>
        <v>0</v>
      </c>
      <c r="Q834" s="225"/>
      <c r="R834" s="226">
        <f>SUM(R835:R842)</f>
        <v>0</v>
      </c>
      <c r="S834" s="225"/>
      <c r="T834" s="227">
        <f>SUM(T835:T842)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28" t="s">
        <v>79</v>
      </c>
      <c r="AT834" s="229" t="s">
        <v>72</v>
      </c>
      <c r="AU834" s="229" t="s">
        <v>79</v>
      </c>
      <c r="AY834" s="228" t="s">
        <v>158</v>
      </c>
      <c r="BK834" s="230">
        <f>SUM(BK835:BK842)</f>
        <v>0</v>
      </c>
    </row>
    <row r="835" s="2" customFormat="1" ht="21.75" customHeight="1">
      <c r="A835" s="39"/>
      <c r="B835" s="40"/>
      <c r="C835" s="233" t="s">
        <v>642</v>
      </c>
      <c r="D835" s="233" t="s">
        <v>160</v>
      </c>
      <c r="E835" s="234" t="s">
        <v>1022</v>
      </c>
      <c r="F835" s="235" t="s">
        <v>1023</v>
      </c>
      <c r="G835" s="236" t="s">
        <v>253</v>
      </c>
      <c r="H835" s="237">
        <v>110.359</v>
      </c>
      <c r="I835" s="238"/>
      <c r="J835" s="239">
        <f>ROUND(I835*H835,2)</f>
        <v>0</v>
      </c>
      <c r="K835" s="235" t="s">
        <v>164</v>
      </c>
      <c r="L835" s="45"/>
      <c r="M835" s="240" t="s">
        <v>1</v>
      </c>
      <c r="N835" s="241" t="s">
        <v>40</v>
      </c>
      <c r="O835" s="93"/>
      <c r="P835" s="242">
        <f>O835*H835</f>
        <v>0</v>
      </c>
      <c r="Q835" s="242">
        <v>0</v>
      </c>
      <c r="R835" s="242">
        <f>Q835*H835</f>
        <v>0</v>
      </c>
      <c r="S835" s="242">
        <v>0</v>
      </c>
      <c r="T835" s="243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4" t="s">
        <v>165</v>
      </c>
      <c r="AT835" s="244" t="s">
        <v>160</v>
      </c>
      <c r="AU835" s="244" t="s">
        <v>81</v>
      </c>
      <c r="AY835" s="18" t="s">
        <v>158</v>
      </c>
      <c r="BE835" s="245">
        <f>IF(N835="základní",J835,0)</f>
        <v>0</v>
      </c>
      <c r="BF835" s="245">
        <f>IF(N835="snížená",J835,0)</f>
        <v>0</v>
      </c>
      <c r="BG835" s="245">
        <f>IF(N835="zákl. přenesená",J835,0)</f>
        <v>0</v>
      </c>
      <c r="BH835" s="245">
        <f>IF(N835="sníž. přenesená",J835,0)</f>
        <v>0</v>
      </c>
      <c r="BI835" s="245">
        <f>IF(N835="nulová",J835,0)</f>
        <v>0</v>
      </c>
      <c r="BJ835" s="18" t="s">
        <v>165</v>
      </c>
      <c r="BK835" s="245">
        <f>ROUND(I835*H835,2)</f>
        <v>0</v>
      </c>
      <c r="BL835" s="18" t="s">
        <v>165</v>
      </c>
      <c r="BM835" s="244" t="s">
        <v>1024</v>
      </c>
    </row>
    <row r="836" s="2" customFormat="1" ht="21.75" customHeight="1">
      <c r="A836" s="39"/>
      <c r="B836" s="40"/>
      <c r="C836" s="233" t="s">
        <v>1025</v>
      </c>
      <c r="D836" s="233" t="s">
        <v>160</v>
      </c>
      <c r="E836" s="234" t="s">
        <v>1026</v>
      </c>
      <c r="F836" s="235" t="s">
        <v>1027</v>
      </c>
      <c r="G836" s="236" t="s">
        <v>253</v>
      </c>
      <c r="H836" s="237">
        <v>110.359</v>
      </c>
      <c r="I836" s="238"/>
      <c r="J836" s="239">
        <f>ROUND(I836*H836,2)</f>
        <v>0</v>
      </c>
      <c r="K836" s="235" t="s">
        <v>164</v>
      </c>
      <c r="L836" s="45"/>
      <c r="M836" s="240" t="s">
        <v>1</v>
      </c>
      <c r="N836" s="241" t="s">
        <v>40</v>
      </c>
      <c r="O836" s="93"/>
      <c r="P836" s="242">
        <f>O836*H836</f>
        <v>0</v>
      </c>
      <c r="Q836" s="242">
        <v>0</v>
      </c>
      <c r="R836" s="242">
        <f>Q836*H836</f>
        <v>0</v>
      </c>
      <c r="S836" s="242">
        <v>0</v>
      </c>
      <c r="T836" s="243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44" t="s">
        <v>165</v>
      </c>
      <c r="AT836" s="244" t="s">
        <v>160</v>
      </c>
      <c r="AU836" s="244" t="s">
        <v>81</v>
      </c>
      <c r="AY836" s="18" t="s">
        <v>158</v>
      </c>
      <c r="BE836" s="245">
        <f>IF(N836="základní",J836,0)</f>
        <v>0</v>
      </c>
      <c r="BF836" s="245">
        <f>IF(N836="snížená",J836,0)</f>
        <v>0</v>
      </c>
      <c r="BG836" s="245">
        <f>IF(N836="zákl. přenesená",J836,0)</f>
        <v>0</v>
      </c>
      <c r="BH836" s="245">
        <f>IF(N836="sníž. přenesená",J836,0)</f>
        <v>0</v>
      </c>
      <c r="BI836" s="245">
        <f>IF(N836="nulová",J836,0)</f>
        <v>0</v>
      </c>
      <c r="BJ836" s="18" t="s">
        <v>165</v>
      </c>
      <c r="BK836" s="245">
        <f>ROUND(I836*H836,2)</f>
        <v>0</v>
      </c>
      <c r="BL836" s="18" t="s">
        <v>165</v>
      </c>
      <c r="BM836" s="244" t="s">
        <v>1028</v>
      </c>
    </row>
    <row r="837" s="2" customFormat="1" ht="21.75" customHeight="1">
      <c r="A837" s="39"/>
      <c r="B837" s="40"/>
      <c r="C837" s="233" t="s">
        <v>645</v>
      </c>
      <c r="D837" s="233" t="s">
        <v>160</v>
      </c>
      <c r="E837" s="234" t="s">
        <v>1029</v>
      </c>
      <c r="F837" s="235" t="s">
        <v>1030</v>
      </c>
      <c r="G837" s="236" t="s">
        <v>253</v>
      </c>
      <c r="H837" s="237">
        <v>551.79499999999996</v>
      </c>
      <c r="I837" s="238"/>
      <c r="J837" s="239">
        <f>ROUND(I837*H837,2)</f>
        <v>0</v>
      </c>
      <c r="K837" s="235" t="s">
        <v>164</v>
      </c>
      <c r="L837" s="45"/>
      <c r="M837" s="240" t="s">
        <v>1</v>
      </c>
      <c r="N837" s="241" t="s">
        <v>40</v>
      </c>
      <c r="O837" s="93"/>
      <c r="P837" s="242">
        <f>O837*H837</f>
        <v>0</v>
      </c>
      <c r="Q837" s="242">
        <v>0</v>
      </c>
      <c r="R837" s="242">
        <f>Q837*H837</f>
        <v>0</v>
      </c>
      <c r="S837" s="242">
        <v>0</v>
      </c>
      <c r="T837" s="243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4" t="s">
        <v>165</v>
      </c>
      <c r="AT837" s="244" t="s">
        <v>160</v>
      </c>
      <c r="AU837" s="244" t="s">
        <v>81</v>
      </c>
      <c r="AY837" s="18" t="s">
        <v>158</v>
      </c>
      <c r="BE837" s="245">
        <f>IF(N837="základní",J837,0)</f>
        <v>0</v>
      </c>
      <c r="BF837" s="245">
        <f>IF(N837="snížená",J837,0)</f>
        <v>0</v>
      </c>
      <c r="BG837" s="245">
        <f>IF(N837="zákl. přenesená",J837,0)</f>
        <v>0</v>
      </c>
      <c r="BH837" s="245">
        <f>IF(N837="sníž. přenesená",J837,0)</f>
        <v>0</v>
      </c>
      <c r="BI837" s="245">
        <f>IF(N837="nulová",J837,0)</f>
        <v>0</v>
      </c>
      <c r="BJ837" s="18" t="s">
        <v>165</v>
      </c>
      <c r="BK837" s="245">
        <f>ROUND(I837*H837,2)</f>
        <v>0</v>
      </c>
      <c r="BL837" s="18" t="s">
        <v>165</v>
      </c>
      <c r="BM837" s="244" t="s">
        <v>1031</v>
      </c>
    </row>
    <row r="838" s="14" customFormat="1">
      <c r="A838" s="14"/>
      <c r="B838" s="257"/>
      <c r="C838" s="258"/>
      <c r="D838" s="248" t="s">
        <v>166</v>
      </c>
      <c r="E838" s="259" t="s">
        <v>1</v>
      </c>
      <c r="F838" s="260" t="s">
        <v>1032</v>
      </c>
      <c r="G838" s="258"/>
      <c r="H838" s="261">
        <v>551.79499999999996</v>
      </c>
      <c r="I838" s="262"/>
      <c r="J838" s="258"/>
      <c r="K838" s="258"/>
      <c r="L838" s="263"/>
      <c r="M838" s="264"/>
      <c r="N838" s="265"/>
      <c r="O838" s="265"/>
      <c r="P838" s="265"/>
      <c r="Q838" s="265"/>
      <c r="R838" s="265"/>
      <c r="S838" s="265"/>
      <c r="T838" s="266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7" t="s">
        <v>166</v>
      </c>
      <c r="AU838" s="267" t="s">
        <v>81</v>
      </c>
      <c r="AV838" s="14" t="s">
        <v>81</v>
      </c>
      <c r="AW838" s="14" t="s">
        <v>30</v>
      </c>
      <c r="AX838" s="14" t="s">
        <v>73</v>
      </c>
      <c r="AY838" s="267" t="s">
        <v>158</v>
      </c>
    </row>
    <row r="839" s="15" customFormat="1">
      <c r="A839" s="15"/>
      <c r="B839" s="268"/>
      <c r="C839" s="269"/>
      <c r="D839" s="248" t="s">
        <v>166</v>
      </c>
      <c r="E839" s="270" t="s">
        <v>1</v>
      </c>
      <c r="F839" s="271" t="s">
        <v>169</v>
      </c>
      <c r="G839" s="269"/>
      <c r="H839" s="272">
        <v>551.79499999999996</v>
      </c>
      <c r="I839" s="273"/>
      <c r="J839" s="269"/>
      <c r="K839" s="269"/>
      <c r="L839" s="274"/>
      <c r="M839" s="275"/>
      <c r="N839" s="276"/>
      <c r="O839" s="276"/>
      <c r="P839" s="276"/>
      <c r="Q839" s="276"/>
      <c r="R839" s="276"/>
      <c r="S839" s="276"/>
      <c r="T839" s="277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8" t="s">
        <v>166</v>
      </c>
      <c r="AU839" s="278" t="s">
        <v>81</v>
      </c>
      <c r="AV839" s="15" t="s">
        <v>165</v>
      </c>
      <c r="AW839" s="15" t="s">
        <v>30</v>
      </c>
      <c r="AX839" s="15" t="s">
        <v>79</v>
      </c>
      <c r="AY839" s="278" t="s">
        <v>158</v>
      </c>
    </row>
    <row r="840" s="2" customFormat="1" ht="21.75" customHeight="1">
      <c r="A840" s="39"/>
      <c r="B840" s="40"/>
      <c r="C840" s="233" t="s">
        <v>1033</v>
      </c>
      <c r="D840" s="233" t="s">
        <v>160</v>
      </c>
      <c r="E840" s="234" t="s">
        <v>1034</v>
      </c>
      <c r="F840" s="235" t="s">
        <v>1035</v>
      </c>
      <c r="G840" s="236" t="s">
        <v>253</v>
      </c>
      <c r="H840" s="237">
        <v>107.151</v>
      </c>
      <c r="I840" s="238"/>
      <c r="J840" s="239">
        <f>ROUND(I840*H840,2)</f>
        <v>0</v>
      </c>
      <c r="K840" s="235" t="s">
        <v>164</v>
      </c>
      <c r="L840" s="45"/>
      <c r="M840" s="240" t="s">
        <v>1</v>
      </c>
      <c r="N840" s="241" t="s">
        <v>40</v>
      </c>
      <c r="O840" s="93"/>
      <c r="P840" s="242">
        <f>O840*H840</f>
        <v>0</v>
      </c>
      <c r="Q840" s="242">
        <v>0</v>
      </c>
      <c r="R840" s="242">
        <f>Q840*H840</f>
        <v>0</v>
      </c>
      <c r="S840" s="242">
        <v>0</v>
      </c>
      <c r="T840" s="243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4" t="s">
        <v>165</v>
      </c>
      <c r="AT840" s="244" t="s">
        <v>160</v>
      </c>
      <c r="AU840" s="244" t="s">
        <v>81</v>
      </c>
      <c r="AY840" s="18" t="s">
        <v>158</v>
      </c>
      <c r="BE840" s="245">
        <f>IF(N840="základní",J840,0)</f>
        <v>0</v>
      </c>
      <c r="BF840" s="245">
        <f>IF(N840="snížená",J840,0)</f>
        <v>0</v>
      </c>
      <c r="BG840" s="245">
        <f>IF(N840="zákl. přenesená",J840,0)</f>
        <v>0</v>
      </c>
      <c r="BH840" s="245">
        <f>IF(N840="sníž. přenesená",J840,0)</f>
        <v>0</v>
      </c>
      <c r="BI840" s="245">
        <f>IF(N840="nulová",J840,0)</f>
        <v>0</v>
      </c>
      <c r="BJ840" s="18" t="s">
        <v>165</v>
      </c>
      <c r="BK840" s="245">
        <f>ROUND(I840*H840,2)</f>
        <v>0</v>
      </c>
      <c r="BL840" s="18" t="s">
        <v>165</v>
      </c>
      <c r="BM840" s="244" t="s">
        <v>1036</v>
      </c>
    </row>
    <row r="841" s="2" customFormat="1" ht="33" customHeight="1">
      <c r="A841" s="39"/>
      <c r="B841" s="40"/>
      <c r="C841" s="233" t="s">
        <v>649</v>
      </c>
      <c r="D841" s="233" t="s">
        <v>160</v>
      </c>
      <c r="E841" s="234" t="s">
        <v>1037</v>
      </c>
      <c r="F841" s="235" t="s">
        <v>1038</v>
      </c>
      <c r="G841" s="236" t="s">
        <v>253</v>
      </c>
      <c r="H841" s="237">
        <v>3.2080000000000002</v>
      </c>
      <c r="I841" s="238"/>
      <c r="J841" s="239">
        <f>ROUND(I841*H841,2)</f>
        <v>0</v>
      </c>
      <c r="K841" s="235" t="s">
        <v>164</v>
      </c>
      <c r="L841" s="45"/>
      <c r="M841" s="240" t="s">
        <v>1</v>
      </c>
      <c r="N841" s="241" t="s">
        <v>40</v>
      </c>
      <c r="O841" s="93"/>
      <c r="P841" s="242">
        <f>O841*H841</f>
        <v>0</v>
      </c>
      <c r="Q841" s="242">
        <v>0</v>
      </c>
      <c r="R841" s="242">
        <f>Q841*H841</f>
        <v>0</v>
      </c>
      <c r="S841" s="242">
        <v>0</v>
      </c>
      <c r="T841" s="243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4" t="s">
        <v>165</v>
      </c>
      <c r="AT841" s="244" t="s">
        <v>160</v>
      </c>
      <c r="AU841" s="244" t="s">
        <v>81</v>
      </c>
      <c r="AY841" s="18" t="s">
        <v>158</v>
      </c>
      <c r="BE841" s="245">
        <f>IF(N841="základní",J841,0)</f>
        <v>0</v>
      </c>
      <c r="BF841" s="245">
        <f>IF(N841="snížená",J841,0)</f>
        <v>0</v>
      </c>
      <c r="BG841" s="245">
        <f>IF(N841="zákl. přenesená",J841,0)</f>
        <v>0</v>
      </c>
      <c r="BH841" s="245">
        <f>IF(N841="sníž. přenesená",J841,0)</f>
        <v>0</v>
      </c>
      <c r="BI841" s="245">
        <f>IF(N841="nulová",J841,0)</f>
        <v>0</v>
      </c>
      <c r="BJ841" s="18" t="s">
        <v>165</v>
      </c>
      <c r="BK841" s="245">
        <f>ROUND(I841*H841,2)</f>
        <v>0</v>
      </c>
      <c r="BL841" s="18" t="s">
        <v>165</v>
      </c>
      <c r="BM841" s="244" t="s">
        <v>1039</v>
      </c>
    </row>
    <row r="842" s="2" customFormat="1" ht="21.75" customHeight="1">
      <c r="A842" s="39"/>
      <c r="B842" s="40"/>
      <c r="C842" s="233" t="s">
        <v>1040</v>
      </c>
      <c r="D842" s="233" t="s">
        <v>160</v>
      </c>
      <c r="E842" s="234" t="s">
        <v>1041</v>
      </c>
      <c r="F842" s="235" t="s">
        <v>1042</v>
      </c>
      <c r="G842" s="236" t="s">
        <v>253</v>
      </c>
      <c r="H842" s="237">
        <v>110.359</v>
      </c>
      <c r="I842" s="238"/>
      <c r="J842" s="239">
        <f>ROUND(I842*H842,2)</f>
        <v>0</v>
      </c>
      <c r="K842" s="235" t="s">
        <v>164</v>
      </c>
      <c r="L842" s="45"/>
      <c r="M842" s="240" t="s">
        <v>1</v>
      </c>
      <c r="N842" s="241" t="s">
        <v>40</v>
      </c>
      <c r="O842" s="93"/>
      <c r="P842" s="242">
        <f>O842*H842</f>
        <v>0</v>
      </c>
      <c r="Q842" s="242">
        <v>0</v>
      </c>
      <c r="R842" s="242">
        <f>Q842*H842</f>
        <v>0</v>
      </c>
      <c r="S842" s="242">
        <v>0</v>
      </c>
      <c r="T842" s="243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4" t="s">
        <v>165</v>
      </c>
      <c r="AT842" s="244" t="s">
        <v>160</v>
      </c>
      <c r="AU842" s="244" t="s">
        <v>81</v>
      </c>
      <c r="AY842" s="18" t="s">
        <v>158</v>
      </c>
      <c r="BE842" s="245">
        <f>IF(N842="základní",J842,0)</f>
        <v>0</v>
      </c>
      <c r="BF842" s="245">
        <f>IF(N842="snížená",J842,0)</f>
        <v>0</v>
      </c>
      <c r="BG842" s="245">
        <f>IF(N842="zákl. přenesená",J842,0)</f>
        <v>0</v>
      </c>
      <c r="BH842" s="245">
        <f>IF(N842="sníž. přenesená",J842,0)</f>
        <v>0</v>
      </c>
      <c r="BI842" s="245">
        <f>IF(N842="nulová",J842,0)</f>
        <v>0</v>
      </c>
      <c r="BJ842" s="18" t="s">
        <v>165</v>
      </c>
      <c r="BK842" s="245">
        <f>ROUND(I842*H842,2)</f>
        <v>0</v>
      </c>
      <c r="BL842" s="18" t="s">
        <v>165</v>
      </c>
      <c r="BM842" s="244" t="s">
        <v>1043</v>
      </c>
    </row>
    <row r="843" s="12" customFormat="1" ht="22.8" customHeight="1">
      <c r="A843" s="12"/>
      <c r="B843" s="217"/>
      <c r="C843" s="218"/>
      <c r="D843" s="219" t="s">
        <v>72</v>
      </c>
      <c r="E843" s="231" t="s">
        <v>1044</v>
      </c>
      <c r="F843" s="231" t="s">
        <v>1045</v>
      </c>
      <c r="G843" s="218"/>
      <c r="H843" s="218"/>
      <c r="I843" s="221"/>
      <c r="J843" s="232">
        <f>BK843</f>
        <v>0</v>
      </c>
      <c r="K843" s="218"/>
      <c r="L843" s="223"/>
      <c r="M843" s="224"/>
      <c r="N843" s="225"/>
      <c r="O843" s="225"/>
      <c r="P843" s="226">
        <f>P844</f>
        <v>0</v>
      </c>
      <c r="Q843" s="225"/>
      <c r="R843" s="226">
        <f>R844</f>
        <v>0</v>
      </c>
      <c r="S843" s="225"/>
      <c r="T843" s="227">
        <f>T844</f>
        <v>0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228" t="s">
        <v>79</v>
      </c>
      <c r="AT843" s="229" t="s">
        <v>72</v>
      </c>
      <c r="AU843" s="229" t="s">
        <v>79</v>
      </c>
      <c r="AY843" s="228" t="s">
        <v>158</v>
      </c>
      <c r="BK843" s="230">
        <f>BK844</f>
        <v>0</v>
      </c>
    </row>
    <row r="844" s="2" customFormat="1" ht="21.75" customHeight="1">
      <c r="A844" s="39"/>
      <c r="B844" s="40"/>
      <c r="C844" s="233" t="s">
        <v>652</v>
      </c>
      <c r="D844" s="233" t="s">
        <v>160</v>
      </c>
      <c r="E844" s="234" t="s">
        <v>1046</v>
      </c>
      <c r="F844" s="235" t="s">
        <v>1047</v>
      </c>
      <c r="G844" s="236" t="s">
        <v>253</v>
      </c>
      <c r="H844" s="237">
        <v>208.55500000000001</v>
      </c>
      <c r="I844" s="238"/>
      <c r="J844" s="239">
        <f>ROUND(I844*H844,2)</f>
        <v>0</v>
      </c>
      <c r="K844" s="235" t="s">
        <v>164</v>
      </c>
      <c r="L844" s="45"/>
      <c r="M844" s="240" t="s">
        <v>1</v>
      </c>
      <c r="N844" s="241" t="s">
        <v>40</v>
      </c>
      <c r="O844" s="93"/>
      <c r="P844" s="242">
        <f>O844*H844</f>
        <v>0</v>
      </c>
      <c r="Q844" s="242">
        <v>0</v>
      </c>
      <c r="R844" s="242">
        <f>Q844*H844</f>
        <v>0</v>
      </c>
      <c r="S844" s="242">
        <v>0</v>
      </c>
      <c r="T844" s="243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44" t="s">
        <v>165</v>
      </c>
      <c r="AT844" s="244" t="s">
        <v>160</v>
      </c>
      <c r="AU844" s="244" t="s">
        <v>81</v>
      </c>
      <c r="AY844" s="18" t="s">
        <v>158</v>
      </c>
      <c r="BE844" s="245">
        <f>IF(N844="základní",J844,0)</f>
        <v>0</v>
      </c>
      <c r="BF844" s="245">
        <f>IF(N844="snížená",J844,0)</f>
        <v>0</v>
      </c>
      <c r="BG844" s="245">
        <f>IF(N844="zákl. přenesená",J844,0)</f>
        <v>0</v>
      </c>
      <c r="BH844" s="245">
        <f>IF(N844="sníž. přenesená",J844,0)</f>
        <v>0</v>
      </c>
      <c r="BI844" s="245">
        <f>IF(N844="nulová",J844,0)</f>
        <v>0</v>
      </c>
      <c r="BJ844" s="18" t="s">
        <v>165</v>
      </c>
      <c r="BK844" s="245">
        <f>ROUND(I844*H844,2)</f>
        <v>0</v>
      </c>
      <c r="BL844" s="18" t="s">
        <v>165</v>
      </c>
      <c r="BM844" s="244" t="s">
        <v>1048</v>
      </c>
    </row>
    <row r="845" s="12" customFormat="1" ht="25.92" customHeight="1">
      <c r="A845" s="12"/>
      <c r="B845" s="217"/>
      <c r="C845" s="218"/>
      <c r="D845" s="219" t="s">
        <v>72</v>
      </c>
      <c r="E845" s="220" t="s">
        <v>1049</v>
      </c>
      <c r="F845" s="220" t="s">
        <v>1050</v>
      </c>
      <c r="G845" s="218"/>
      <c r="H845" s="218"/>
      <c r="I845" s="221"/>
      <c r="J845" s="222">
        <f>BK845</f>
        <v>0</v>
      </c>
      <c r="K845" s="218"/>
      <c r="L845" s="223"/>
      <c r="M845" s="224"/>
      <c r="N845" s="225"/>
      <c r="O845" s="225"/>
      <c r="P845" s="226">
        <f>P846+P887+P905+P918+P938+P978+P991+P1027+P1030+P1032+P1039+P1048+P1060+P1074+P1268+P1305+P1326+P1417+P1428+P1475+P1492+P1553+P1575+P1609+P1614+P1641+P1651+P1697+P1741</f>
        <v>0</v>
      </c>
      <c r="Q845" s="225"/>
      <c r="R845" s="226">
        <f>R846+R887+R905+R918+R938+R978+R991+R1027+R1030+R1032+R1039+R1048+R1060+R1074+R1268+R1305+R1326+R1417+R1428+R1475+R1492+R1553+R1575+R1609+R1614+R1641+R1651+R1697+R1741</f>
        <v>26.765963199999998</v>
      </c>
      <c r="S845" s="225"/>
      <c r="T845" s="227">
        <f>T846+T887+T905+T918+T938+T978+T991+T1027+T1030+T1032+T1039+T1048+T1060+T1074+T1268+T1305+T1326+T1417+T1428+T1475+T1492+T1553+T1575+T1609+T1614+T1641+T1651+T1697+T1741</f>
        <v>8.2289604499999989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228" t="s">
        <v>81</v>
      </c>
      <c r="AT845" s="229" t="s">
        <v>72</v>
      </c>
      <c r="AU845" s="229" t="s">
        <v>73</v>
      </c>
      <c r="AY845" s="228" t="s">
        <v>158</v>
      </c>
      <c r="BK845" s="230">
        <f>BK846+BK887+BK905+BK918+BK938+BK978+BK991+BK1027+BK1030+BK1032+BK1039+BK1048+BK1060+BK1074+BK1268+BK1305+BK1326+BK1417+BK1428+BK1475+BK1492+BK1553+BK1575+BK1609+BK1614+BK1641+BK1651+BK1697+BK1741</f>
        <v>0</v>
      </c>
    </row>
    <row r="846" s="12" customFormat="1" ht="22.8" customHeight="1">
      <c r="A846" s="12"/>
      <c r="B846" s="217"/>
      <c r="C846" s="218"/>
      <c r="D846" s="219" t="s">
        <v>72</v>
      </c>
      <c r="E846" s="231" t="s">
        <v>1051</v>
      </c>
      <c r="F846" s="231" t="s">
        <v>1052</v>
      </c>
      <c r="G846" s="218"/>
      <c r="H846" s="218"/>
      <c r="I846" s="221"/>
      <c r="J846" s="232">
        <f>BK846</f>
        <v>0</v>
      </c>
      <c r="K846" s="218"/>
      <c r="L846" s="223"/>
      <c r="M846" s="224"/>
      <c r="N846" s="225"/>
      <c r="O846" s="225"/>
      <c r="P846" s="226">
        <f>SUM(P847:P886)</f>
        <v>0</v>
      </c>
      <c r="Q846" s="225"/>
      <c r="R846" s="226">
        <f>SUM(R847:R886)</f>
        <v>0.94589869999999998</v>
      </c>
      <c r="S846" s="225"/>
      <c r="T846" s="227">
        <f>SUM(T847:T886)</f>
        <v>0.23244000000000001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28" t="s">
        <v>81</v>
      </c>
      <c r="AT846" s="229" t="s">
        <v>72</v>
      </c>
      <c r="AU846" s="229" t="s">
        <v>79</v>
      </c>
      <c r="AY846" s="228" t="s">
        <v>158</v>
      </c>
      <c r="BK846" s="230">
        <f>SUM(BK847:BK886)</f>
        <v>0</v>
      </c>
    </row>
    <row r="847" s="2" customFormat="1" ht="21.75" customHeight="1">
      <c r="A847" s="39"/>
      <c r="B847" s="40"/>
      <c r="C847" s="233" t="s">
        <v>1053</v>
      </c>
      <c r="D847" s="233" t="s">
        <v>160</v>
      </c>
      <c r="E847" s="234" t="s">
        <v>1054</v>
      </c>
      <c r="F847" s="235" t="s">
        <v>1055</v>
      </c>
      <c r="G847" s="236" t="s">
        <v>163</v>
      </c>
      <c r="H847" s="237">
        <v>59.549999999999997</v>
      </c>
      <c r="I847" s="238"/>
      <c r="J847" s="239">
        <f>ROUND(I847*H847,2)</f>
        <v>0</v>
      </c>
      <c r="K847" s="235" t="s">
        <v>164</v>
      </c>
      <c r="L847" s="45"/>
      <c r="M847" s="240" t="s">
        <v>1</v>
      </c>
      <c r="N847" s="241" t="s">
        <v>40</v>
      </c>
      <c r="O847" s="93"/>
      <c r="P847" s="242">
        <f>O847*H847</f>
        <v>0</v>
      </c>
      <c r="Q847" s="242">
        <v>0</v>
      </c>
      <c r="R847" s="242">
        <f>Q847*H847</f>
        <v>0</v>
      </c>
      <c r="S847" s="242">
        <v>0</v>
      </c>
      <c r="T847" s="243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4" t="s">
        <v>210</v>
      </c>
      <c r="AT847" s="244" t="s">
        <v>160</v>
      </c>
      <c r="AU847" s="244" t="s">
        <v>81</v>
      </c>
      <c r="AY847" s="18" t="s">
        <v>158</v>
      </c>
      <c r="BE847" s="245">
        <f>IF(N847="základní",J847,0)</f>
        <v>0</v>
      </c>
      <c r="BF847" s="245">
        <f>IF(N847="snížená",J847,0)</f>
        <v>0</v>
      </c>
      <c r="BG847" s="245">
        <f>IF(N847="zákl. přenesená",J847,0)</f>
        <v>0</v>
      </c>
      <c r="BH847" s="245">
        <f>IF(N847="sníž. přenesená",J847,0)</f>
        <v>0</v>
      </c>
      <c r="BI847" s="245">
        <f>IF(N847="nulová",J847,0)</f>
        <v>0</v>
      </c>
      <c r="BJ847" s="18" t="s">
        <v>165</v>
      </c>
      <c r="BK847" s="245">
        <f>ROUND(I847*H847,2)</f>
        <v>0</v>
      </c>
      <c r="BL847" s="18" t="s">
        <v>210</v>
      </c>
      <c r="BM847" s="244" t="s">
        <v>1056</v>
      </c>
    </row>
    <row r="848" s="13" customFormat="1">
      <c r="A848" s="13"/>
      <c r="B848" s="246"/>
      <c r="C848" s="247"/>
      <c r="D848" s="248" t="s">
        <v>166</v>
      </c>
      <c r="E848" s="249" t="s">
        <v>1</v>
      </c>
      <c r="F848" s="250" t="s">
        <v>303</v>
      </c>
      <c r="G848" s="247"/>
      <c r="H848" s="249" t="s">
        <v>1</v>
      </c>
      <c r="I848" s="251"/>
      <c r="J848" s="247"/>
      <c r="K848" s="247"/>
      <c r="L848" s="252"/>
      <c r="M848" s="253"/>
      <c r="N848" s="254"/>
      <c r="O848" s="254"/>
      <c r="P848" s="254"/>
      <c r="Q848" s="254"/>
      <c r="R848" s="254"/>
      <c r="S848" s="254"/>
      <c r="T848" s="25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6" t="s">
        <v>166</v>
      </c>
      <c r="AU848" s="256" t="s">
        <v>81</v>
      </c>
      <c r="AV848" s="13" t="s">
        <v>79</v>
      </c>
      <c r="AW848" s="13" t="s">
        <v>30</v>
      </c>
      <c r="AX848" s="13" t="s">
        <v>73</v>
      </c>
      <c r="AY848" s="256" t="s">
        <v>158</v>
      </c>
    </row>
    <row r="849" s="14" customFormat="1">
      <c r="A849" s="14"/>
      <c r="B849" s="257"/>
      <c r="C849" s="258"/>
      <c r="D849" s="248" t="s">
        <v>166</v>
      </c>
      <c r="E849" s="259" t="s">
        <v>1</v>
      </c>
      <c r="F849" s="260" t="s">
        <v>1057</v>
      </c>
      <c r="G849" s="258"/>
      <c r="H849" s="261">
        <v>1.44</v>
      </c>
      <c r="I849" s="262"/>
      <c r="J849" s="258"/>
      <c r="K849" s="258"/>
      <c r="L849" s="263"/>
      <c r="M849" s="264"/>
      <c r="N849" s="265"/>
      <c r="O849" s="265"/>
      <c r="P849" s="265"/>
      <c r="Q849" s="265"/>
      <c r="R849" s="265"/>
      <c r="S849" s="265"/>
      <c r="T849" s="26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7" t="s">
        <v>166</v>
      </c>
      <c r="AU849" s="267" t="s">
        <v>81</v>
      </c>
      <c r="AV849" s="14" t="s">
        <v>81</v>
      </c>
      <c r="AW849" s="14" t="s">
        <v>30</v>
      </c>
      <c r="AX849" s="14" t="s">
        <v>73</v>
      </c>
      <c r="AY849" s="267" t="s">
        <v>158</v>
      </c>
    </row>
    <row r="850" s="13" customFormat="1">
      <c r="A850" s="13"/>
      <c r="B850" s="246"/>
      <c r="C850" s="247"/>
      <c r="D850" s="248" t="s">
        <v>166</v>
      </c>
      <c r="E850" s="249" t="s">
        <v>1</v>
      </c>
      <c r="F850" s="250" t="s">
        <v>279</v>
      </c>
      <c r="G850" s="247"/>
      <c r="H850" s="249" t="s">
        <v>1</v>
      </c>
      <c r="I850" s="251"/>
      <c r="J850" s="247"/>
      <c r="K850" s="247"/>
      <c r="L850" s="252"/>
      <c r="M850" s="253"/>
      <c r="N850" s="254"/>
      <c r="O850" s="254"/>
      <c r="P850" s="254"/>
      <c r="Q850" s="254"/>
      <c r="R850" s="254"/>
      <c r="S850" s="254"/>
      <c r="T850" s="25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6" t="s">
        <v>166</v>
      </c>
      <c r="AU850" s="256" t="s">
        <v>81</v>
      </c>
      <c r="AV850" s="13" t="s">
        <v>79</v>
      </c>
      <c r="AW850" s="13" t="s">
        <v>30</v>
      </c>
      <c r="AX850" s="13" t="s">
        <v>73</v>
      </c>
      <c r="AY850" s="256" t="s">
        <v>158</v>
      </c>
    </row>
    <row r="851" s="14" customFormat="1">
      <c r="A851" s="14"/>
      <c r="B851" s="257"/>
      <c r="C851" s="258"/>
      <c r="D851" s="248" t="s">
        <v>166</v>
      </c>
      <c r="E851" s="259" t="s">
        <v>1</v>
      </c>
      <c r="F851" s="260" t="s">
        <v>1058</v>
      </c>
      <c r="G851" s="258"/>
      <c r="H851" s="261">
        <v>58.109999999999999</v>
      </c>
      <c r="I851" s="262"/>
      <c r="J851" s="258"/>
      <c r="K851" s="258"/>
      <c r="L851" s="263"/>
      <c r="M851" s="264"/>
      <c r="N851" s="265"/>
      <c r="O851" s="265"/>
      <c r="P851" s="265"/>
      <c r="Q851" s="265"/>
      <c r="R851" s="265"/>
      <c r="S851" s="265"/>
      <c r="T851" s="26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7" t="s">
        <v>166</v>
      </c>
      <c r="AU851" s="267" t="s">
        <v>81</v>
      </c>
      <c r="AV851" s="14" t="s">
        <v>81</v>
      </c>
      <c r="AW851" s="14" t="s">
        <v>30</v>
      </c>
      <c r="AX851" s="14" t="s">
        <v>73</v>
      </c>
      <c r="AY851" s="267" t="s">
        <v>158</v>
      </c>
    </row>
    <row r="852" s="15" customFormat="1">
      <c r="A852" s="15"/>
      <c r="B852" s="268"/>
      <c r="C852" s="269"/>
      <c r="D852" s="248" t="s">
        <v>166</v>
      </c>
      <c r="E852" s="270" t="s">
        <v>1</v>
      </c>
      <c r="F852" s="271" t="s">
        <v>169</v>
      </c>
      <c r="G852" s="269"/>
      <c r="H852" s="272">
        <v>59.549999999999997</v>
      </c>
      <c r="I852" s="273"/>
      <c r="J852" s="269"/>
      <c r="K852" s="269"/>
      <c r="L852" s="274"/>
      <c r="M852" s="275"/>
      <c r="N852" s="276"/>
      <c r="O852" s="276"/>
      <c r="P852" s="276"/>
      <c r="Q852" s="276"/>
      <c r="R852" s="276"/>
      <c r="S852" s="276"/>
      <c r="T852" s="277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78" t="s">
        <v>166</v>
      </c>
      <c r="AU852" s="278" t="s">
        <v>81</v>
      </c>
      <c r="AV852" s="15" t="s">
        <v>165</v>
      </c>
      <c r="AW852" s="15" t="s">
        <v>30</v>
      </c>
      <c r="AX852" s="15" t="s">
        <v>79</v>
      </c>
      <c r="AY852" s="278" t="s">
        <v>158</v>
      </c>
    </row>
    <row r="853" s="2" customFormat="1" ht="16.5" customHeight="1">
      <c r="A853" s="39"/>
      <c r="B853" s="40"/>
      <c r="C853" s="279" t="s">
        <v>657</v>
      </c>
      <c r="D853" s="279" t="s">
        <v>355</v>
      </c>
      <c r="E853" s="280" t="s">
        <v>1059</v>
      </c>
      <c r="F853" s="281" t="s">
        <v>1060</v>
      </c>
      <c r="G853" s="282" t="s">
        <v>253</v>
      </c>
      <c r="H853" s="283">
        <v>0.066000000000000003</v>
      </c>
      <c r="I853" s="284"/>
      <c r="J853" s="285">
        <f>ROUND(I853*H853,2)</f>
        <v>0</v>
      </c>
      <c r="K853" s="281" t="s">
        <v>164</v>
      </c>
      <c r="L853" s="286"/>
      <c r="M853" s="287" t="s">
        <v>1</v>
      </c>
      <c r="N853" s="288" t="s">
        <v>40</v>
      </c>
      <c r="O853" s="93"/>
      <c r="P853" s="242">
        <f>O853*H853</f>
        <v>0</v>
      </c>
      <c r="Q853" s="242">
        <v>1</v>
      </c>
      <c r="R853" s="242">
        <f>Q853*H853</f>
        <v>0.066000000000000003</v>
      </c>
      <c r="S853" s="242">
        <v>0</v>
      </c>
      <c r="T853" s="243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4" t="s">
        <v>254</v>
      </c>
      <c r="AT853" s="244" t="s">
        <v>355</v>
      </c>
      <c r="AU853" s="244" t="s">
        <v>81</v>
      </c>
      <c r="AY853" s="18" t="s">
        <v>158</v>
      </c>
      <c r="BE853" s="245">
        <f>IF(N853="základní",J853,0)</f>
        <v>0</v>
      </c>
      <c r="BF853" s="245">
        <f>IF(N853="snížená",J853,0)</f>
        <v>0</v>
      </c>
      <c r="BG853" s="245">
        <f>IF(N853="zákl. přenesená",J853,0)</f>
        <v>0</v>
      </c>
      <c r="BH853" s="245">
        <f>IF(N853="sníž. přenesená",J853,0)</f>
        <v>0</v>
      </c>
      <c r="BI853" s="245">
        <f>IF(N853="nulová",J853,0)</f>
        <v>0</v>
      </c>
      <c r="BJ853" s="18" t="s">
        <v>165</v>
      </c>
      <c r="BK853" s="245">
        <f>ROUND(I853*H853,2)</f>
        <v>0</v>
      </c>
      <c r="BL853" s="18" t="s">
        <v>210</v>
      </c>
      <c r="BM853" s="244" t="s">
        <v>1061</v>
      </c>
    </row>
    <row r="854" s="14" customFormat="1">
      <c r="A854" s="14"/>
      <c r="B854" s="257"/>
      <c r="C854" s="258"/>
      <c r="D854" s="248" t="s">
        <v>166</v>
      </c>
      <c r="E854" s="259" t="s">
        <v>1</v>
      </c>
      <c r="F854" s="260" t="s">
        <v>1062</v>
      </c>
      <c r="G854" s="258"/>
      <c r="H854" s="261">
        <v>0.066000000000000003</v>
      </c>
      <c r="I854" s="262"/>
      <c r="J854" s="258"/>
      <c r="K854" s="258"/>
      <c r="L854" s="263"/>
      <c r="M854" s="264"/>
      <c r="N854" s="265"/>
      <c r="O854" s="265"/>
      <c r="P854" s="265"/>
      <c r="Q854" s="265"/>
      <c r="R854" s="265"/>
      <c r="S854" s="265"/>
      <c r="T854" s="26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7" t="s">
        <v>166</v>
      </c>
      <c r="AU854" s="267" t="s">
        <v>81</v>
      </c>
      <c r="AV854" s="14" t="s">
        <v>81</v>
      </c>
      <c r="AW854" s="14" t="s">
        <v>30</v>
      </c>
      <c r="AX854" s="14" t="s">
        <v>73</v>
      </c>
      <c r="AY854" s="267" t="s">
        <v>158</v>
      </c>
    </row>
    <row r="855" s="15" customFormat="1">
      <c r="A855" s="15"/>
      <c r="B855" s="268"/>
      <c r="C855" s="269"/>
      <c r="D855" s="248" t="s">
        <v>166</v>
      </c>
      <c r="E855" s="270" t="s">
        <v>1</v>
      </c>
      <c r="F855" s="271" t="s">
        <v>169</v>
      </c>
      <c r="G855" s="269"/>
      <c r="H855" s="272">
        <v>0.066000000000000003</v>
      </c>
      <c r="I855" s="273"/>
      <c r="J855" s="269"/>
      <c r="K855" s="269"/>
      <c r="L855" s="274"/>
      <c r="M855" s="275"/>
      <c r="N855" s="276"/>
      <c r="O855" s="276"/>
      <c r="P855" s="276"/>
      <c r="Q855" s="276"/>
      <c r="R855" s="276"/>
      <c r="S855" s="276"/>
      <c r="T855" s="277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78" t="s">
        <v>166</v>
      </c>
      <c r="AU855" s="278" t="s">
        <v>81</v>
      </c>
      <c r="AV855" s="15" t="s">
        <v>165</v>
      </c>
      <c r="AW855" s="15" t="s">
        <v>30</v>
      </c>
      <c r="AX855" s="15" t="s">
        <v>79</v>
      </c>
      <c r="AY855" s="278" t="s">
        <v>158</v>
      </c>
    </row>
    <row r="856" s="2" customFormat="1" ht="21.75" customHeight="1">
      <c r="A856" s="39"/>
      <c r="B856" s="40"/>
      <c r="C856" s="233" t="s">
        <v>1063</v>
      </c>
      <c r="D856" s="233" t="s">
        <v>160</v>
      </c>
      <c r="E856" s="234" t="s">
        <v>1064</v>
      </c>
      <c r="F856" s="235" t="s">
        <v>1065</v>
      </c>
      <c r="G856" s="236" t="s">
        <v>163</v>
      </c>
      <c r="H856" s="237">
        <v>116.16</v>
      </c>
      <c r="I856" s="238"/>
      <c r="J856" s="239">
        <f>ROUND(I856*H856,2)</f>
        <v>0</v>
      </c>
      <c r="K856" s="235" t="s">
        <v>164</v>
      </c>
      <c r="L856" s="45"/>
      <c r="M856" s="240" t="s">
        <v>1</v>
      </c>
      <c r="N856" s="241" t="s">
        <v>40</v>
      </c>
      <c r="O856" s="93"/>
      <c r="P856" s="242">
        <f>O856*H856</f>
        <v>0</v>
      </c>
      <c r="Q856" s="242">
        <v>0.0035000000000000001</v>
      </c>
      <c r="R856" s="242">
        <f>Q856*H856</f>
        <v>0.40655999999999998</v>
      </c>
      <c r="S856" s="242">
        <v>0</v>
      </c>
      <c r="T856" s="243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4" t="s">
        <v>210</v>
      </c>
      <c r="AT856" s="244" t="s">
        <v>160</v>
      </c>
      <c r="AU856" s="244" t="s">
        <v>81</v>
      </c>
      <c r="AY856" s="18" t="s">
        <v>158</v>
      </c>
      <c r="BE856" s="245">
        <f>IF(N856="základní",J856,0)</f>
        <v>0</v>
      </c>
      <c r="BF856" s="245">
        <f>IF(N856="snížená",J856,0)</f>
        <v>0</v>
      </c>
      <c r="BG856" s="245">
        <f>IF(N856="zákl. přenesená",J856,0)</f>
        <v>0</v>
      </c>
      <c r="BH856" s="245">
        <f>IF(N856="sníž. přenesená",J856,0)</f>
        <v>0</v>
      </c>
      <c r="BI856" s="245">
        <f>IF(N856="nulová",J856,0)</f>
        <v>0</v>
      </c>
      <c r="BJ856" s="18" t="s">
        <v>165</v>
      </c>
      <c r="BK856" s="245">
        <f>ROUND(I856*H856,2)</f>
        <v>0</v>
      </c>
      <c r="BL856" s="18" t="s">
        <v>210</v>
      </c>
      <c r="BM856" s="244" t="s">
        <v>1066</v>
      </c>
    </row>
    <row r="857" s="13" customFormat="1">
      <c r="A857" s="13"/>
      <c r="B857" s="246"/>
      <c r="C857" s="247"/>
      <c r="D857" s="248" t="s">
        <v>166</v>
      </c>
      <c r="E857" s="249" t="s">
        <v>1</v>
      </c>
      <c r="F857" s="250" t="s">
        <v>584</v>
      </c>
      <c r="G857" s="247"/>
      <c r="H857" s="249" t="s">
        <v>1</v>
      </c>
      <c r="I857" s="251"/>
      <c r="J857" s="247"/>
      <c r="K857" s="247"/>
      <c r="L857" s="252"/>
      <c r="M857" s="253"/>
      <c r="N857" s="254"/>
      <c r="O857" s="254"/>
      <c r="P857" s="254"/>
      <c r="Q857" s="254"/>
      <c r="R857" s="254"/>
      <c r="S857" s="254"/>
      <c r="T857" s="25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6" t="s">
        <v>166</v>
      </c>
      <c r="AU857" s="256" t="s">
        <v>81</v>
      </c>
      <c r="AV857" s="13" t="s">
        <v>79</v>
      </c>
      <c r="AW857" s="13" t="s">
        <v>30</v>
      </c>
      <c r="AX857" s="13" t="s">
        <v>73</v>
      </c>
      <c r="AY857" s="256" t="s">
        <v>158</v>
      </c>
    </row>
    <row r="858" s="14" customFormat="1">
      <c r="A858" s="14"/>
      <c r="B858" s="257"/>
      <c r="C858" s="258"/>
      <c r="D858" s="248" t="s">
        <v>166</v>
      </c>
      <c r="E858" s="259" t="s">
        <v>1</v>
      </c>
      <c r="F858" s="260" t="s">
        <v>876</v>
      </c>
      <c r="G858" s="258"/>
      <c r="H858" s="261">
        <v>32.93</v>
      </c>
      <c r="I858" s="262"/>
      <c r="J858" s="258"/>
      <c r="K858" s="258"/>
      <c r="L858" s="263"/>
      <c r="M858" s="264"/>
      <c r="N858" s="265"/>
      <c r="O858" s="265"/>
      <c r="P858" s="265"/>
      <c r="Q858" s="265"/>
      <c r="R858" s="265"/>
      <c r="S858" s="265"/>
      <c r="T858" s="26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7" t="s">
        <v>166</v>
      </c>
      <c r="AU858" s="267" t="s">
        <v>81</v>
      </c>
      <c r="AV858" s="14" t="s">
        <v>81</v>
      </c>
      <c r="AW858" s="14" t="s">
        <v>30</v>
      </c>
      <c r="AX858" s="14" t="s">
        <v>73</v>
      </c>
      <c r="AY858" s="267" t="s">
        <v>158</v>
      </c>
    </row>
    <row r="859" s="13" customFormat="1">
      <c r="A859" s="13"/>
      <c r="B859" s="246"/>
      <c r="C859" s="247"/>
      <c r="D859" s="248" t="s">
        <v>166</v>
      </c>
      <c r="E859" s="249" t="s">
        <v>1</v>
      </c>
      <c r="F859" s="250" t="s">
        <v>1067</v>
      </c>
      <c r="G859" s="247"/>
      <c r="H859" s="249" t="s">
        <v>1</v>
      </c>
      <c r="I859" s="251"/>
      <c r="J859" s="247"/>
      <c r="K859" s="247"/>
      <c r="L859" s="252"/>
      <c r="M859" s="253"/>
      <c r="N859" s="254"/>
      <c r="O859" s="254"/>
      <c r="P859" s="254"/>
      <c r="Q859" s="254"/>
      <c r="R859" s="254"/>
      <c r="S859" s="254"/>
      <c r="T859" s="255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6" t="s">
        <v>166</v>
      </c>
      <c r="AU859" s="256" t="s">
        <v>81</v>
      </c>
      <c r="AV859" s="13" t="s">
        <v>79</v>
      </c>
      <c r="AW859" s="13" t="s">
        <v>30</v>
      </c>
      <c r="AX859" s="13" t="s">
        <v>73</v>
      </c>
      <c r="AY859" s="256" t="s">
        <v>158</v>
      </c>
    </row>
    <row r="860" s="14" customFormat="1">
      <c r="A860" s="14"/>
      <c r="B860" s="257"/>
      <c r="C860" s="258"/>
      <c r="D860" s="248" t="s">
        <v>166</v>
      </c>
      <c r="E860" s="259" t="s">
        <v>1</v>
      </c>
      <c r="F860" s="260" t="s">
        <v>1058</v>
      </c>
      <c r="G860" s="258"/>
      <c r="H860" s="261">
        <v>58.109999999999999</v>
      </c>
      <c r="I860" s="262"/>
      <c r="J860" s="258"/>
      <c r="K860" s="258"/>
      <c r="L860" s="263"/>
      <c r="M860" s="264"/>
      <c r="N860" s="265"/>
      <c r="O860" s="265"/>
      <c r="P860" s="265"/>
      <c r="Q860" s="265"/>
      <c r="R860" s="265"/>
      <c r="S860" s="265"/>
      <c r="T860" s="26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7" t="s">
        <v>166</v>
      </c>
      <c r="AU860" s="267" t="s">
        <v>81</v>
      </c>
      <c r="AV860" s="14" t="s">
        <v>81</v>
      </c>
      <c r="AW860" s="14" t="s">
        <v>30</v>
      </c>
      <c r="AX860" s="14" t="s">
        <v>73</v>
      </c>
      <c r="AY860" s="267" t="s">
        <v>158</v>
      </c>
    </row>
    <row r="861" s="13" customFormat="1">
      <c r="A861" s="13"/>
      <c r="B861" s="246"/>
      <c r="C861" s="247"/>
      <c r="D861" s="248" t="s">
        <v>166</v>
      </c>
      <c r="E861" s="249" t="s">
        <v>1</v>
      </c>
      <c r="F861" s="250" t="s">
        <v>586</v>
      </c>
      <c r="G861" s="247"/>
      <c r="H861" s="249" t="s">
        <v>1</v>
      </c>
      <c r="I861" s="251"/>
      <c r="J861" s="247"/>
      <c r="K861" s="247"/>
      <c r="L861" s="252"/>
      <c r="M861" s="253"/>
      <c r="N861" s="254"/>
      <c r="O861" s="254"/>
      <c r="P861" s="254"/>
      <c r="Q861" s="254"/>
      <c r="R861" s="254"/>
      <c r="S861" s="254"/>
      <c r="T861" s="25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6" t="s">
        <v>166</v>
      </c>
      <c r="AU861" s="256" t="s">
        <v>81</v>
      </c>
      <c r="AV861" s="13" t="s">
        <v>79</v>
      </c>
      <c r="AW861" s="13" t="s">
        <v>30</v>
      </c>
      <c r="AX861" s="13" t="s">
        <v>73</v>
      </c>
      <c r="AY861" s="256" t="s">
        <v>158</v>
      </c>
    </row>
    <row r="862" s="14" customFormat="1">
      <c r="A862" s="14"/>
      <c r="B862" s="257"/>
      <c r="C862" s="258"/>
      <c r="D862" s="248" t="s">
        <v>166</v>
      </c>
      <c r="E862" s="259" t="s">
        <v>1</v>
      </c>
      <c r="F862" s="260" t="s">
        <v>1068</v>
      </c>
      <c r="G862" s="258"/>
      <c r="H862" s="261">
        <v>25.120000000000001</v>
      </c>
      <c r="I862" s="262"/>
      <c r="J862" s="258"/>
      <c r="K862" s="258"/>
      <c r="L862" s="263"/>
      <c r="M862" s="264"/>
      <c r="N862" s="265"/>
      <c r="O862" s="265"/>
      <c r="P862" s="265"/>
      <c r="Q862" s="265"/>
      <c r="R862" s="265"/>
      <c r="S862" s="265"/>
      <c r="T862" s="266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7" t="s">
        <v>166</v>
      </c>
      <c r="AU862" s="267" t="s">
        <v>81</v>
      </c>
      <c r="AV862" s="14" t="s">
        <v>81</v>
      </c>
      <c r="AW862" s="14" t="s">
        <v>30</v>
      </c>
      <c r="AX862" s="14" t="s">
        <v>73</v>
      </c>
      <c r="AY862" s="267" t="s">
        <v>158</v>
      </c>
    </row>
    <row r="863" s="15" customFormat="1">
      <c r="A863" s="15"/>
      <c r="B863" s="268"/>
      <c r="C863" s="269"/>
      <c r="D863" s="248" t="s">
        <v>166</v>
      </c>
      <c r="E863" s="270" t="s">
        <v>1</v>
      </c>
      <c r="F863" s="271" t="s">
        <v>169</v>
      </c>
      <c r="G863" s="269"/>
      <c r="H863" s="272">
        <v>116.16</v>
      </c>
      <c r="I863" s="273"/>
      <c r="J863" s="269"/>
      <c r="K863" s="269"/>
      <c r="L863" s="274"/>
      <c r="M863" s="275"/>
      <c r="N863" s="276"/>
      <c r="O863" s="276"/>
      <c r="P863" s="276"/>
      <c r="Q863" s="276"/>
      <c r="R863" s="276"/>
      <c r="S863" s="276"/>
      <c r="T863" s="277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78" t="s">
        <v>166</v>
      </c>
      <c r="AU863" s="278" t="s">
        <v>81</v>
      </c>
      <c r="AV863" s="15" t="s">
        <v>165</v>
      </c>
      <c r="AW863" s="15" t="s">
        <v>30</v>
      </c>
      <c r="AX863" s="15" t="s">
        <v>79</v>
      </c>
      <c r="AY863" s="278" t="s">
        <v>158</v>
      </c>
    </row>
    <row r="864" s="2" customFormat="1" ht="21.75" customHeight="1">
      <c r="A864" s="39"/>
      <c r="B864" s="40"/>
      <c r="C864" s="233" t="s">
        <v>660</v>
      </c>
      <c r="D864" s="233" t="s">
        <v>160</v>
      </c>
      <c r="E864" s="234" t="s">
        <v>1069</v>
      </c>
      <c r="F864" s="235" t="s">
        <v>1070</v>
      </c>
      <c r="G864" s="236" t="s">
        <v>163</v>
      </c>
      <c r="H864" s="237">
        <v>15.753</v>
      </c>
      <c r="I864" s="238"/>
      <c r="J864" s="239">
        <f>ROUND(I864*H864,2)</f>
        <v>0</v>
      </c>
      <c r="K864" s="235" t="s">
        <v>164</v>
      </c>
      <c r="L864" s="45"/>
      <c r="M864" s="240" t="s">
        <v>1</v>
      </c>
      <c r="N864" s="241" t="s">
        <v>40</v>
      </c>
      <c r="O864" s="93"/>
      <c r="P864" s="242">
        <f>O864*H864</f>
        <v>0</v>
      </c>
      <c r="Q864" s="242">
        <v>0.0035000000000000001</v>
      </c>
      <c r="R864" s="242">
        <f>Q864*H864</f>
        <v>0.055135500000000004</v>
      </c>
      <c r="S864" s="242">
        <v>0</v>
      </c>
      <c r="T864" s="243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44" t="s">
        <v>210</v>
      </c>
      <c r="AT864" s="244" t="s">
        <v>160</v>
      </c>
      <c r="AU864" s="244" t="s">
        <v>81</v>
      </c>
      <c r="AY864" s="18" t="s">
        <v>158</v>
      </c>
      <c r="BE864" s="245">
        <f>IF(N864="základní",J864,0)</f>
        <v>0</v>
      </c>
      <c r="BF864" s="245">
        <f>IF(N864="snížená",J864,0)</f>
        <v>0</v>
      </c>
      <c r="BG864" s="245">
        <f>IF(N864="zákl. přenesená",J864,0)</f>
        <v>0</v>
      </c>
      <c r="BH864" s="245">
        <f>IF(N864="sníž. přenesená",J864,0)</f>
        <v>0</v>
      </c>
      <c r="BI864" s="245">
        <f>IF(N864="nulová",J864,0)</f>
        <v>0</v>
      </c>
      <c r="BJ864" s="18" t="s">
        <v>165</v>
      </c>
      <c r="BK864" s="245">
        <f>ROUND(I864*H864,2)</f>
        <v>0</v>
      </c>
      <c r="BL864" s="18" t="s">
        <v>210</v>
      </c>
      <c r="BM864" s="244" t="s">
        <v>1071</v>
      </c>
    </row>
    <row r="865" s="13" customFormat="1">
      <c r="A865" s="13"/>
      <c r="B865" s="246"/>
      <c r="C865" s="247"/>
      <c r="D865" s="248" t="s">
        <v>166</v>
      </c>
      <c r="E865" s="249" t="s">
        <v>1</v>
      </c>
      <c r="F865" s="250" t="s">
        <v>584</v>
      </c>
      <c r="G865" s="247"/>
      <c r="H865" s="249" t="s">
        <v>1</v>
      </c>
      <c r="I865" s="251"/>
      <c r="J865" s="247"/>
      <c r="K865" s="247"/>
      <c r="L865" s="252"/>
      <c r="M865" s="253"/>
      <c r="N865" s="254"/>
      <c r="O865" s="254"/>
      <c r="P865" s="254"/>
      <c r="Q865" s="254"/>
      <c r="R865" s="254"/>
      <c r="S865" s="254"/>
      <c r="T865" s="255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6" t="s">
        <v>166</v>
      </c>
      <c r="AU865" s="256" t="s">
        <v>81</v>
      </c>
      <c r="AV865" s="13" t="s">
        <v>79</v>
      </c>
      <c r="AW865" s="13" t="s">
        <v>30</v>
      </c>
      <c r="AX865" s="13" t="s">
        <v>73</v>
      </c>
      <c r="AY865" s="256" t="s">
        <v>158</v>
      </c>
    </row>
    <row r="866" s="14" customFormat="1">
      <c r="A866" s="14"/>
      <c r="B866" s="257"/>
      <c r="C866" s="258"/>
      <c r="D866" s="248" t="s">
        <v>166</v>
      </c>
      <c r="E866" s="259" t="s">
        <v>1</v>
      </c>
      <c r="F866" s="260" t="s">
        <v>1072</v>
      </c>
      <c r="G866" s="258"/>
      <c r="H866" s="261">
        <v>2.331</v>
      </c>
      <c r="I866" s="262"/>
      <c r="J866" s="258"/>
      <c r="K866" s="258"/>
      <c r="L866" s="263"/>
      <c r="M866" s="264"/>
      <c r="N866" s="265"/>
      <c r="O866" s="265"/>
      <c r="P866" s="265"/>
      <c r="Q866" s="265"/>
      <c r="R866" s="265"/>
      <c r="S866" s="265"/>
      <c r="T866" s="26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7" t="s">
        <v>166</v>
      </c>
      <c r="AU866" s="267" t="s">
        <v>81</v>
      </c>
      <c r="AV866" s="14" t="s">
        <v>81</v>
      </c>
      <c r="AW866" s="14" t="s">
        <v>30</v>
      </c>
      <c r="AX866" s="14" t="s">
        <v>73</v>
      </c>
      <c r="AY866" s="267" t="s">
        <v>158</v>
      </c>
    </row>
    <row r="867" s="13" customFormat="1">
      <c r="A867" s="13"/>
      <c r="B867" s="246"/>
      <c r="C867" s="247"/>
      <c r="D867" s="248" t="s">
        <v>166</v>
      </c>
      <c r="E867" s="249" t="s">
        <v>1</v>
      </c>
      <c r="F867" s="250" t="s">
        <v>1067</v>
      </c>
      <c r="G867" s="247"/>
      <c r="H867" s="249" t="s">
        <v>1</v>
      </c>
      <c r="I867" s="251"/>
      <c r="J867" s="247"/>
      <c r="K867" s="247"/>
      <c r="L867" s="252"/>
      <c r="M867" s="253"/>
      <c r="N867" s="254"/>
      <c r="O867" s="254"/>
      <c r="P867" s="254"/>
      <c r="Q867" s="254"/>
      <c r="R867" s="254"/>
      <c r="S867" s="254"/>
      <c r="T867" s="25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6" t="s">
        <v>166</v>
      </c>
      <c r="AU867" s="256" t="s">
        <v>81</v>
      </c>
      <c r="AV867" s="13" t="s">
        <v>79</v>
      </c>
      <c r="AW867" s="13" t="s">
        <v>30</v>
      </c>
      <c r="AX867" s="13" t="s">
        <v>73</v>
      </c>
      <c r="AY867" s="256" t="s">
        <v>158</v>
      </c>
    </row>
    <row r="868" s="14" customFormat="1">
      <c r="A868" s="14"/>
      <c r="B868" s="257"/>
      <c r="C868" s="258"/>
      <c r="D868" s="248" t="s">
        <v>166</v>
      </c>
      <c r="E868" s="259" t="s">
        <v>1</v>
      </c>
      <c r="F868" s="260" t="s">
        <v>1073</v>
      </c>
      <c r="G868" s="258"/>
      <c r="H868" s="261">
        <v>9.7889999999999997</v>
      </c>
      <c r="I868" s="262"/>
      <c r="J868" s="258"/>
      <c r="K868" s="258"/>
      <c r="L868" s="263"/>
      <c r="M868" s="264"/>
      <c r="N868" s="265"/>
      <c r="O868" s="265"/>
      <c r="P868" s="265"/>
      <c r="Q868" s="265"/>
      <c r="R868" s="265"/>
      <c r="S868" s="265"/>
      <c r="T868" s="266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7" t="s">
        <v>166</v>
      </c>
      <c r="AU868" s="267" t="s">
        <v>81</v>
      </c>
      <c r="AV868" s="14" t="s">
        <v>81</v>
      </c>
      <c r="AW868" s="14" t="s">
        <v>30</v>
      </c>
      <c r="AX868" s="14" t="s">
        <v>73</v>
      </c>
      <c r="AY868" s="267" t="s">
        <v>158</v>
      </c>
    </row>
    <row r="869" s="13" customFormat="1">
      <c r="A869" s="13"/>
      <c r="B869" s="246"/>
      <c r="C869" s="247"/>
      <c r="D869" s="248" t="s">
        <v>166</v>
      </c>
      <c r="E869" s="249" t="s">
        <v>1</v>
      </c>
      <c r="F869" s="250" t="s">
        <v>586</v>
      </c>
      <c r="G869" s="247"/>
      <c r="H869" s="249" t="s">
        <v>1</v>
      </c>
      <c r="I869" s="251"/>
      <c r="J869" s="247"/>
      <c r="K869" s="247"/>
      <c r="L869" s="252"/>
      <c r="M869" s="253"/>
      <c r="N869" s="254"/>
      <c r="O869" s="254"/>
      <c r="P869" s="254"/>
      <c r="Q869" s="254"/>
      <c r="R869" s="254"/>
      <c r="S869" s="254"/>
      <c r="T869" s="255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6" t="s">
        <v>166</v>
      </c>
      <c r="AU869" s="256" t="s">
        <v>81</v>
      </c>
      <c r="AV869" s="13" t="s">
        <v>79</v>
      </c>
      <c r="AW869" s="13" t="s">
        <v>30</v>
      </c>
      <c r="AX869" s="13" t="s">
        <v>73</v>
      </c>
      <c r="AY869" s="256" t="s">
        <v>158</v>
      </c>
    </row>
    <row r="870" s="14" customFormat="1">
      <c r="A870" s="14"/>
      <c r="B870" s="257"/>
      <c r="C870" s="258"/>
      <c r="D870" s="248" t="s">
        <v>166</v>
      </c>
      <c r="E870" s="259" t="s">
        <v>1</v>
      </c>
      <c r="F870" s="260" t="s">
        <v>1074</v>
      </c>
      <c r="G870" s="258"/>
      <c r="H870" s="261">
        <v>3.633</v>
      </c>
      <c r="I870" s="262"/>
      <c r="J870" s="258"/>
      <c r="K870" s="258"/>
      <c r="L870" s="263"/>
      <c r="M870" s="264"/>
      <c r="N870" s="265"/>
      <c r="O870" s="265"/>
      <c r="P870" s="265"/>
      <c r="Q870" s="265"/>
      <c r="R870" s="265"/>
      <c r="S870" s="265"/>
      <c r="T870" s="266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7" t="s">
        <v>166</v>
      </c>
      <c r="AU870" s="267" t="s">
        <v>81</v>
      </c>
      <c r="AV870" s="14" t="s">
        <v>81</v>
      </c>
      <c r="AW870" s="14" t="s">
        <v>30</v>
      </c>
      <c r="AX870" s="14" t="s">
        <v>73</v>
      </c>
      <c r="AY870" s="267" t="s">
        <v>158</v>
      </c>
    </row>
    <row r="871" s="15" customFormat="1">
      <c r="A871" s="15"/>
      <c r="B871" s="268"/>
      <c r="C871" s="269"/>
      <c r="D871" s="248" t="s">
        <v>166</v>
      </c>
      <c r="E871" s="270" t="s">
        <v>1</v>
      </c>
      <c r="F871" s="271" t="s">
        <v>169</v>
      </c>
      <c r="G871" s="269"/>
      <c r="H871" s="272">
        <v>15.753</v>
      </c>
      <c r="I871" s="273"/>
      <c r="J871" s="269"/>
      <c r="K871" s="269"/>
      <c r="L871" s="274"/>
      <c r="M871" s="275"/>
      <c r="N871" s="276"/>
      <c r="O871" s="276"/>
      <c r="P871" s="276"/>
      <c r="Q871" s="276"/>
      <c r="R871" s="276"/>
      <c r="S871" s="276"/>
      <c r="T871" s="277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8" t="s">
        <v>166</v>
      </c>
      <c r="AU871" s="278" t="s">
        <v>81</v>
      </c>
      <c r="AV871" s="15" t="s">
        <v>165</v>
      </c>
      <c r="AW871" s="15" t="s">
        <v>30</v>
      </c>
      <c r="AX871" s="15" t="s">
        <v>79</v>
      </c>
      <c r="AY871" s="278" t="s">
        <v>158</v>
      </c>
    </row>
    <row r="872" s="2" customFormat="1" ht="16.5" customHeight="1">
      <c r="A872" s="39"/>
      <c r="B872" s="40"/>
      <c r="C872" s="233" t="s">
        <v>1075</v>
      </c>
      <c r="D872" s="233" t="s">
        <v>160</v>
      </c>
      <c r="E872" s="234" t="s">
        <v>1076</v>
      </c>
      <c r="F872" s="235" t="s">
        <v>1077</v>
      </c>
      <c r="G872" s="236" t="s">
        <v>163</v>
      </c>
      <c r="H872" s="237">
        <v>58.109999999999999</v>
      </c>
      <c r="I872" s="238"/>
      <c r="J872" s="239">
        <f>ROUND(I872*H872,2)</f>
        <v>0</v>
      </c>
      <c r="K872" s="235" t="s">
        <v>164</v>
      </c>
      <c r="L872" s="45"/>
      <c r="M872" s="240" t="s">
        <v>1</v>
      </c>
      <c r="N872" s="241" t="s">
        <v>40</v>
      </c>
      <c r="O872" s="93"/>
      <c r="P872" s="242">
        <f>O872*H872</f>
        <v>0</v>
      </c>
      <c r="Q872" s="242">
        <v>0</v>
      </c>
      <c r="R872" s="242">
        <f>Q872*H872</f>
        <v>0</v>
      </c>
      <c r="S872" s="242">
        <v>0.0040000000000000001</v>
      </c>
      <c r="T872" s="243">
        <f>S872*H872</f>
        <v>0.23244000000000001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44" t="s">
        <v>210</v>
      </c>
      <c r="AT872" s="244" t="s">
        <v>160</v>
      </c>
      <c r="AU872" s="244" t="s">
        <v>81</v>
      </c>
      <c r="AY872" s="18" t="s">
        <v>158</v>
      </c>
      <c r="BE872" s="245">
        <f>IF(N872="základní",J872,0)</f>
        <v>0</v>
      </c>
      <c r="BF872" s="245">
        <f>IF(N872="snížená",J872,0)</f>
        <v>0</v>
      </c>
      <c r="BG872" s="245">
        <f>IF(N872="zákl. přenesená",J872,0)</f>
        <v>0</v>
      </c>
      <c r="BH872" s="245">
        <f>IF(N872="sníž. přenesená",J872,0)</f>
        <v>0</v>
      </c>
      <c r="BI872" s="245">
        <f>IF(N872="nulová",J872,0)</f>
        <v>0</v>
      </c>
      <c r="BJ872" s="18" t="s">
        <v>165</v>
      </c>
      <c r="BK872" s="245">
        <f>ROUND(I872*H872,2)</f>
        <v>0</v>
      </c>
      <c r="BL872" s="18" t="s">
        <v>210</v>
      </c>
      <c r="BM872" s="244" t="s">
        <v>1078</v>
      </c>
    </row>
    <row r="873" s="14" customFormat="1">
      <c r="A873" s="14"/>
      <c r="B873" s="257"/>
      <c r="C873" s="258"/>
      <c r="D873" s="248" t="s">
        <v>166</v>
      </c>
      <c r="E873" s="259" t="s">
        <v>1</v>
      </c>
      <c r="F873" s="260" t="s">
        <v>1079</v>
      </c>
      <c r="G873" s="258"/>
      <c r="H873" s="261">
        <v>17.969999999999999</v>
      </c>
      <c r="I873" s="262"/>
      <c r="J873" s="258"/>
      <c r="K873" s="258"/>
      <c r="L873" s="263"/>
      <c r="M873" s="264"/>
      <c r="N873" s="265"/>
      <c r="O873" s="265"/>
      <c r="P873" s="265"/>
      <c r="Q873" s="265"/>
      <c r="R873" s="265"/>
      <c r="S873" s="265"/>
      <c r="T873" s="26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7" t="s">
        <v>166</v>
      </c>
      <c r="AU873" s="267" t="s">
        <v>81</v>
      </c>
      <c r="AV873" s="14" t="s">
        <v>81</v>
      </c>
      <c r="AW873" s="14" t="s">
        <v>30</v>
      </c>
      <c r="AX873" s="14" t="s">
        <v>73</v>
      </c>
      <c r="AY873" s="267" t="s">
        <v>158</v>
      </c>
    </row>
    <row r="874" s="14" customFormat="1">
      <c r="A874" s="14"/>
      <c r="B874" s="257"/>
      <c r="C874" s="258"/>
      <c r="D874" s="248" t="s">
        <v>166</v>
      </c>
      <c r="E874" s="259" t="s">
        <v>1</v>
      </c>
      <c r="F874" s="260" t="s">
        <v>1080</v>
      </c>
      <c r="G874" s="258"/>
      <c r="H874" s="261">
        <v>40.140000000000001</v>
      </c>
      <c r="I874" s="262"/>
      <c r="J874" s="258"/>
      <c r="K874" s="258"/>
      <c r="L874" s="263"/>
      <c r="M874" s="264"/>
      <c r="N874" s="265"/>
      <c r="O874" s="265"/>
      <c r="P874" s="265"/>
      <c r="Q874" s="265"/>
      <c r="R874" s="265"/>
      <c r="S874" s="265"/>
      <c r="T874" s="266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67" t="s">
        <v>166</v>
      </c>
      <c r="AU874" s="267" t="s">
        <v>81</v>
      </c>
      <c r="AV874" s="14" t="s">
        <v>81</v>
      </c>
      <c r="AW874" s="14" t="s">
        <v>30</v>
      </c>
      <c r="AX874" s="14" t="s">
        <v>73</v>
      </c>
      <c r="AY874" s="267" t="s">
        <v>158</v>
      </c>
    </row>
    <row r="875" s="15" customFormat="1">
      <c r="A875" s="15"/>
      <c r="B875" s="268"/>
      <c r="C875" s="269"/>
      <c r="D875" s="248" t="s">
        <v>166</v>
      </c>
      <c r="E875" s="270" t="s">
        <v>1</v>
      </c>
      <c r="F875" s="271" t="s">
        <v>169</v>
      </c>
      <c r="G875" s="269"/>
      <c r="H875" s="272">
        <v>58.109999999999999</v>
      </c>
      <c r="I875" s="273"/>
      <c r="J875" s="269"/>
      <c r="K875" s="269"/>
      <c r="L875" s="274"/>
      <c r="M875" s="275"/>
      <c r="N875" s="276"/>
      <c r="O875" s="276"/>
      <c r="P875" s="276"/>
      <c r="Q875" s="276"/>
      <c r="R875" s="276"/>
      <c r="S875" s="276"/>
      <c r="T875" s="277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78" t="s">
        <v>166</v>
      </c>
      <c r="AU875" s="278" t="s">
        <v>81</v>
      </c>
      <c r="AV875" s="15" t="s">
        <v>165</v>
      </c>
      <c r="AW875" s="15" t="s">
        <v>30</v>
      </c>
      <c r="AX875" s="15" t="s">
        <v>79</v>
      </c>
      <c r="AY875" s="278" t="s">
        <v>158</v>
      </c>
    </row>
    <row r="876" s="2" customFormat="1" ht="21.75" customHeight="1">
      <c r="A876" s="39"/>
      <c r="B876" s="40"/>
      <c r="C876" s="233" t="s">
        <v>664</v>
      </c>
      <c r="D876" s="233" t="s">
        <v>160</v>
      </c>
      <c r="E876" s="234" t="s">
        <v>1081</v>
      </c>
      <c r="F876" s="235" t="s">
        <v>1082</v>
      </c>
      <c r="G876" s="236" t="s">
        <v>163</v>
      </c>
      <c r="H876" s="237">
        <v>59.549999999999997</v>
      </c>
      <c r="I876" s="238"/>
      <c r="J876" s="239">
        <f>ROUND(I876*H876,2)</f>
        <v>0</v>
      </c>
      <c r="K876" s="235" t="s">
        <v>164</v>
      </c>
      <c r="L876" s="45"/>
      <c r="M876" s="240" t="s">
        <v>1</v>
      </c>
      <c r="N876" s="241" t="s">
        <v>40</v>
      </c>
      <c r="O876" s="93"/>
      <c r="P876" s="242">
        <f>O876*H876</f>
        <v>0</v>
      </c>
      <c r="Q876" s="242">
        <v>0.00040000000000000002</v>
      </c>
      <c r="R876" s="242">
        <f>Q876*H876</f>
        <v>0.023820000000000001</v>
      </c>
      <c r="S876" s="242">
        <v>0</v>
      </c>
      <c r="T876" s="243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44" t="s">
        <v>210</v>
      </c>
      <c r="AT876" s="244" t="s">
        <v>160</v>
      </c>
      <c r="AU876" s="244" t="s">
        <v>81</v>
      </c>
      <c r="AY876" s="18" t="s">
        <v>158</v>
      </c>
      <c r="BE876" s="245">
        <f>IF(N876="základní",J876,0)</f>
        <v>0</v>
      </c>
      <c r="BF876" s="245">
        <f>IF(N876="snížená",J876,0)</f>
        <v>0</v>
      </c>
      <c r="BG876" s="245">
        <f>IF(N876="zákl. přenesená",J876,0)</f>
        <v>0</v>
      </c>
      <c r="BH876" s="245">
        <f>IF(N876="sníž. přenesená",J876,0)</f>
        <v>0</v>
      </c>
      <c r="BI876" s="245">
        <f>IF(N876="nulová",J876,0)</f>
        <v>0</v>
      </c>
      <c r="BJ876" s="18" t="s">
        <v>165</v>
      </c>
      <c r="BK876" s="245">
        <f>ROUND(I876*H876,2)</f>
        <v>0</v>
      </c>
      <c r="BL876" s="18" t="s">
        <v>210</v>
      </c>
      <c r="BM876" s="244" t="s">
        <v>1083</v>
      </c>
    </row>
    <row r="877" s="2" customFormat="1" ht="33" customHeight="1">
      <c r="A877" s="39"/>
      <c r="B877" s="40"/>
      <c r="C877" s="279" t="s">
        <v>1084</v>
      </c>
      <c r="D877" s="279" t="s">
        <v>355</v>
      </c>
      <c r="E877" s="280" t="s">
        <v>1085</v>
      </c>
      <c r="F877" s="281" t="s">
        <v>1086</v>
      </c>
      <c r="G877" s="282" t="s">
        <v>163</v>
      </c>
      <c r="H877" s="283">
        <v>71.459999999999994</v>
      </c>
      <c r="I877" s="284"/>
      <c r="J877" s="285">
        <f>ROUND(I877*H877,2)</f>
        <v>0</v>
      </c>
      <c r="K877" s="281" t="s">
        <v>164</v>
      </c>
      <c r="L877" s="286"/>
      <c r="M877" s="287" t="s">
        <v>1</v>
      </c>
      <c r="N877" s="288" t="s">
        <v>40</v>
      </c>
      <c r="O877" s="93"/>
      <c r="P877" s="242">
        <f>O877*H877</f>
        <v>0</v>
      </c>
      <c r="Q877" s="242">
        <v>0.0054000000000000003</v>
      </c>
      <c r="R877" s="242">
        <f>Q877*H877</f>
        <v>0.385884</v>
      </c>
      <c r="S877" s="242">
        <v>0</v>
      </c>
      <c r="T877" s="243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4" t="s">
        <v>254</v>
      </c>
      <c r="AT877" s="244" t="s">
        <v>355</v>
      </c>
      <c r="AU877" s="244" t="s">
        <v>81</v>
      </c>
      <c r="AY877" s="18" t="s">
        <v>158</v>
      </c>
      <c r="BE877" s="245">
        <f>IF(N877="základní",J877,0)</f>
        <v>0</v>
      </c>
      <c r="BF877" s="245">
        <f>IF(N877="snížená",J877,0)</f>
        <v>0</v>
      </c>
      <c r="BG877" s="245">
        <f>IF(N877="zákl. přenesená",J877,0)</f>
        <v>0</v>
      </c>
      <c r="BH877" s="245">
        <f>IF(N877="sníž. přenesená",J877,0)</f>
        <v>0</v>
      </c>
      <c r="BI877" s="245">
        <f>IF(N877="nulová",J877,0)</f>
        <v>0</v>
      </c>
      <c r="BJ877" s="18" t="s">
        <v>165</v>
      </c>
      <c r="BK877" s="245">
        <f>ROUND(I877*H877,2)</f>
        <v>0</v>
      </c>
      <c r="BL877" s="18" t="s">
        <v>210</v>
      </c>
      <c r="BM877" s="244" t="s">
        <v>1087</v>
      </c>
    </row>
    <row r="878" s="14" customFormat="1">
      <c r="A878" s="14"/>
      <c r="B878" s="257"/>
      <c r="C878" s="258"/>
      <c r="D878" s="248" t="s">
        <v>166</v>
      </c>
      <c r="E878" s="259" t="s">
        <v>1</v>
      </c>
      <c r="F878" s="260" t="s">
        <v>1088</v>
      </c>
      <c r="G878" s="258"/>
      <c r="H878" s="261">
        <v>71.459999999999994</v>
      </c>
      <c r="I878" s="262"/>
      <c r="J878" s="258"/>
      <c r="K878" s="258"/>
      <c r="L878" s="263"/>
      <c r="M878" s="264"/>
      <c r="N878" s="265"/>
      <c r="O878" s="265"/>
      <c r="P878" s="265"/>
      <c r="Q878" s="265"/>
      <c r="R878" s="265"/>
      <c r="S878" s="265"/>
      <c r="T878" s="266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67" t="s">
        <v>166</v>
      </c>
      <c r="AU878" s="267" t="s">
        <v>81</v>
      </c>
      <c r="AV878" s="14" t="s">
        <v>81</v>
      </c>
      <c r="AW878" s="14" t="s">
        <v>30</v>
      </c>
      <c r="AX878" s="14" t="s">
        <v>73</v>
      </c>
      <c r="AY878" s="267" t="s">
        <v>158</v>
      </c>
    </row>
    <row r="879" s="15" customFormat="1">
      <c r="A879" s="15"/>
      <c r="B879" s="268"/>
      <c r="C879" s="269"/>
      <c r="D879" s="248" t="s">
        <v>166</v>
      </c>
      <c r="E879" s="270" t="s">
        <v>1</v>
      </c>
      <c r="F879" s="271" t="s">
        <v>169</v>
      </c>
      <c r="G879" s="269"/>
      <c r="H879" s="272">
        <v>71.459999999999994</v>
      </c>
      <c r="I879" s="273"/>
      <c r="J879" s="269"/>
      <c r="K879" s="269"/>
      <c r="L879" s="274"/>
      <c r="M879" s="275"/>
      <c r="N879" s="276"/>
      <c r="O879" s="276"/>
      <c r="P879" s="276"/>
      <c r="Q879" s="276"/>
      <c r="R879" s="276"/>
      <c r="S879" s="276"/>
      <c r="T879" s="277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78" t="s">
        <v>166</v>
      </c>
      <c r="AU879" s="278" t="s">
        <v>81</v>
      </c>
      <c r="AV879" s="15" t="s">
        <v>165</v>
      </c>
      <c r="AW879" s="15" t="s">
        <v>30</v>
      </c>
      <c r="AX879" s="15" t="s">
        <v>79</v>
      </c>
      <c r="AY879" s="278" t="s">
        <v>158</v>
      </c>
    </row>
    <row r="880" s="2" customFormat="1" ht="21.75" customHeight="1">
      <c r="A880" s="39"/>
      <c r="B880" s="40"/>
      <c r="C880" s="233" t="s">
        <v>667</v>
      </c>
      <c r="D880" s="233" t="s">
        <v>160</v>
      </c>
      <c r="E880" s="234" t="s">
        <v>1089</v>
      </c>
      <c r="F880" s="235" t="s">
        <v>1090</v>
      </c>
      <c r="G880" s="236" t="s">
        <v>163</v>
      </c>
      <c r="H880" s="237">
        <v>21.248000000000001</v>
      </c>
      <c r="I880" s="238"/>
      <c r="J880" s="239">
        <f>ROUND(I880*H880,2)</f>
        <v>0</v>
      </c>
      <c r="K880" s="235" t="s">
        <v>164</v>
      </c>
      <c r="L880" s="45"/>
      <c r="M880" s="240" t="s">
        <v>1</v>
      </c>
      <c r="N880" s="241" t="s">
        <v>40</v>
      </c>
      <c r="O880" s="93"/>
      <c r="P880" s="242">
        <f>O880*H880</f>
        <v>0</v>
      </c>
      <c r="Q880" s="242">
        <v>0.00040000000000000002</v>
      </c>
      <c r="R880" s="242">
        <f>Q880*H880</f>
        <v>0.0084992000000000002</v>
      </c>
      <c r="S880" s="242">
        <v>0</v>
      </c>
      <c r="T880" s="243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4" t="s">
        <v>210</v>
      </c>
      <c r="AT880" s="244" t="s">
        <v>160</v>
      </c>
      <c r="AU880" s="244" t="s">
        <v>81</v>
      </c>
      <c r="AY880" s="18" t="s">
        <v>158</v>
      </c>
      <c r="BE880" s="245">
        <f>IF(N880="základní",J880,0)</f>
        <v>0</v>
      </c>
      <c r="BF880" s="245">
        <f>IF(N880="snížená",J880,0)</f>
        <v>0</v>
      </c>
      <c r="BG880" s="245">
        <f>IF(N880="zákl. přenesená",J880,0)</f>
        <v>0</v>
      </c>
      <c r="BH880" s="245">
        <f>IF(N880="sníž. přenesená",J880,0)</f>
        <v>0</v>
      </c>
      <c r="BI880" s="245">
        <f>IF(N880="nulová",J880,0)</f>
        <v>0</v>
      </c>
      <c r="BJ880" s="18" t="s">
        <v>165</v>
      </c>
      <c r="BK880" s="245">
        <f>ROUND(I880*H880,2)</f>
        <v>0</v>
      </c>
      <c r="BL880" s="18" t="s">
        <v>210</v>
      </c>
      <c r="BM880" s="244" t="s">
        <v>1091</v>
      </c>
    </row>
    <row r="881" s="13" customFormat="1">
      <c r="A881" s="13"/>
      <c r="B881" s="246"/>
      <c r="C881" s="247"/>
      <c r="D881" s="248" t="s">
        <v>166</v>
      </c>
      <c r="E881" s="249" t="s">
        <v>1</v>
      </c>
      <c r="F881" s="250" t="s">
        <v>190</v>
      </c>
      <c r="G881" s="247"/>
      <c r="H881" s="249" t="s">
        <v>1</v>
      </c>
      <c r="I881" s="251"/>
      <c r="J881" s="247"/>
      <c r="K881" s="247"/>
      <c r="L881" s="252"/>
      <c r="M881" s="253"/>
      <c r="N881" s="254"/>
      <c r="O881" s="254"/>
      <c r="P881" s="254"/>
      <c r="Q881" s="254"/>
      <c r="R881" s="254"/>
      <c r="S881" s="254"/>
      <c r="T881" s="25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6" t="s">
        <v>166</v>
      </c>
      <c r="AU881" s="256" t="s">
        <v>81</v>
      </c>
      <c r="AV881" s="13" t="s">
        <v>79</v>
      </c>
      <c r="AW881" s="13" t="s">
        <v>30</v>
      </c>
      <c r="AX881" s="13" t="s">
        <v>73</v>
      </c>
      <c r="AY881" s="256" t="s">
        <v>158</v>
      </c>
    </row>
    <row r="882" s="14" customFormat="1">
      <c r="A882" s="14"/>
      <c r="B882" s="257"/>
      <c r="C882" s="258"/>
      <c r="D882" s="248" t="s">
        <v>166</v>
      </c>
      <c r="E882" s="259" t="s">
        <v>1</v>
      </c>
      <c r="F882" s="260" t="s">
        <v>1010</v>
      </c>
      <c r="G882" s="258"/>
      <c r="H882" s="261">
        <v>12.816000000000001</v>
      </c>
      <c r="I882" s="262"/>
      <c r="J882" s="258"/>
      <c r="K882" s="258"/>
      <c r="L882" s="263"/>
      <c r="M882" s="264"/>
      <c r="N882" s="265"/>
      <c r="O882" s="265"/>
      <c r="P882" s="265"/>
      <c r="Q882" s="265"/>
      <c r="R882" s="265"/>
      <c r="S882" s="265"/>
      <c r="T882" s="26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7" t="s">
        <v>166</v>
      </c>
      <c r="AU882" s="267" t="s">
        <v>81</v>
      </c>
      <c r="AV882" s="14" t="s">
        <v>81</v>
      </c>
      <c r="AW882" s="14" t="s">
        <v>30</v>
      </c>
      <c r="AX882" s="14" t="s">
        <v>73</v>
      </c>
      <c r="AY882" s="267" t="s">
        <v>158</v>
      </c>
    </row>
    <row r="883" s="13" customFormat="1">
      <c r="A883" s="13"/>
      <c r="B883" s="246"/>
      <c r="C883" s="247"/>
      <c r="D883" s="248" t="s">
        <v>166</v>
      </c>
      <c r="E883" s="249" t="s">
        <v>1</v>
      </c>
      <c r="F883" s="250" t="s">
        <v>167</v>
      </c>
      <c r="G883" s="247"/>
      <c r="H883" s="249" t="s">
        <v>1</v>
      </c>
      <c r="I883" s="251"/>
      <c r="J883" s="247"/>
      <c r="K883" s="247"/>
      <c r="L883" s="252"/>
      <c r="M883" s="253"/>
      <c r="N883" s="254"/>
      <c r="O883" s="254"/>
      <c r="P883" s="254"/>
      <c r="Q883" s="254"/>
      <c r="R883" s="254"/>
      <c r="S883" s="254"/>
      <c r="T883" s="255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6" t="s">
        <v>166</v>
      </c>
      <c r="AU883" s="256" t="s">
        <v>81</v>
      </c>
      <c r="AV883" s="13" t="s">
        <v>79</v>
      </c>
      <c r="AW883" s="13" t="s">
        <v>30</v>
      </c>
      <c r="AX883" s="13" t="s">
        <v>73</v>
      </c>
      <c r="AY883" s="256" t="s">
        <v>158</v>
      </c>
    </row>
    <row r="884" s="14" customFormat="1">
      <c r="A884" s="14"/>
      <c r="B884" s="257"/>
      <c r="C884" s="258"/>
      <c r="D884" s="248" t="s">
        <v>166</v>
      </c>
      <c r="E884" s="259" t="s">
        <v>1</v>
      </c>
      <c r="F884" s="260" t="s">
        <v>1092</v>
      </c>
      <c r="G884" s="258"/>
      <c r="H884" s="261">
        <v>8.4320000000000004</v>
      </c>
      <c r="I884" s="262"/>
      <c r="J884" s="258"/>
      <c r="K884" s="258"/>
      <c r="L884" s="263"/>
      <c r="M884" s="264"/>
      <c r="N884" s="265"/>
      <c r="O884" s="265"/>
      <c r="P884" s="265"/>
      <c r="Q884" s="265"/>
      <c r="R884" s="265"/>
      <c r="S884" s="265"/>
      <c r="T884" s="266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7" t="s">
        <v>166</v>
      </c>
      <c r="AU884" s="267" t="s">
        <v>81</v>
      </c>
      <c r="AV884" s="14" t="s">
        <v>81</v>
      </c>
      <c r="AW884" s="14" t="s">
        <v>30</v>
      </c>
      <c r="AX884" s="14" t="s">
        <v>73</v>
      </c>
      <c r="AY884" s="267" t="s">
        <v>158</v>
      </c>
    </row>
    <row r="885" s="15" customFormat="1">
      <c r="A885" s="15"/>
      <c r="B885" s="268"/>
      <c r="C885" s="269"/>
      <c r="D885" s="248" t="s">
        <v>166</v>
      </c>
      <c r="E885" s="270" t="s">
        <v>1</v>
      </c>
      <c r="F885" s="271" t="s">
        <v>169</v>
      </c>
      <c r="G885" s="269"/>
      <c r="H885" s="272">
        <v>21.248000000000001</v>
      </c>
      <c r="I885" s="273"/>
      <c r="J885" s="269"/>
      <c r="K885" s="269"/>
      <c r="L885" s="274"/>
      <c r="M885" s="275"/>
      <c r="N885" s="276"/>
      <c r="O885" s="276"/>
      <c r="P885" s="276"/>
      <c r="Q885" s="276"/>
      <c r="R885" s="276"/>
      <c r="S885" s="276"/>
      <c r="T885" s="277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8" t="s">
        <v>166</v>
      </c>
      <c r="AU885" s="278" t="s">
        <v>81</v>
      </c>
      <c r="AV885" s="15" t="s">
        <v>165</v>
      </c>
      <c r="AW885" s="15" t="s">
        <v>30</v>
      </c>
      <c r="AX885" s="15" t="s">
        <v>79</v>
      </c>
      <c r="AY885" s="278" t="s">
        <v>158</v>
      </c>
    </row>
    <row r="886" s="2" customFormat="1" ht="21.75" customHeight="1">
      <c r="A886" s="39"/>
      <c r="B886" s="40"/>
      <c r="C886" s="233" t="s">
        <v>1093</v>
      </c>
      <c r="D886" s="233" t="s">
        <v>160</v>
      </c>
      <c r="E886" s="234" t="s">
        <v>1094</v>
      </c>
      <c r="F886" s="235" t="s">
        <v>1095</v>
      </c>
      <c r="G886" s="236" t="s">
        <v>253</v>
      </c>
      <c r="H886" s="237">
        <v>0.94599999999999995</v>
      </c>
      <c r="I886" s="238"/>
      <c r="J886" s="239">
        <f>ROUND(I886*H886,2)</f>
        <v>0</v>
      </c>
      <c r="K886" s="235" t="s">
        <v>164</v>
      </c>
      <c r="L886" s="45"/>
      <c r="M886" s="240" t="s">
        <v>1</v>
      </c>
      <c r="N886" s="241" t="s">
        <v>40</v>
      </c>
      <c r="O886" s="93"/>
      <c r="P886" s="242">
        <f>O886*H886</f>
        <v>0</v>
      </c>
      <c r="Q886" s="242">
        <v>0</v>
      </c>
      <c r="R886" s="242">
        <f>Q886*H886</f>
        <v>0</v>
      </c>
      <c r="S886" s="242">
        <v>0</v>
      </c>
      <c r="T886" s="243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44" t="s">
        <v>210</v>
      </c>
      <c r="AT886" s="244" t="s">
        <v>160</v>
      </c>
      <c r="AU886" s="244" t="s">
        <v>81</v>
      </c>
      <c r="AY886" s="18" t="s">
        <v>158</v>
      </c>
      <c r="BE886" s="245">
        <f>IF(N886="základní",J886,0)</f>
        <v>0</v>
      </c>
      <c r="BF886" s="245">
        <f>IF(N886="snížená",J886,0)</f>
        <v>0</v>
      </c>
      <c r="BG886" s="245">
        <f>IF(N886="zákl. přenesená",J886,0)</f>
        <v>0</v>
      </c>
      <c r="BH886" s="245">
        <f>IF(N886="sníž. přenesená",J886,0)</f>
        <v>0</v>
      </c>
      <c r="BI886" s="245">
        <f>IF(N886="nulová",J886,0)</f>
        <v>0</v>
      </c>
      <c r="BJ886" s="18" t="s">
        <v>165</v>
      </c>
      <c r="BK886" s="245">
        <f>ROUND(I886*H886,2)</f>
        <v>0</v>
      </c>
      <c r="BL886" s="18" t="s">
        <v>210</v>
      </c>
      <c r="BM886" s="244" t="s">
        <v>1096</v>
      </c>
    </row>
    <row r="887" s="12" customFormat="1" ht="22.8" customHeight="1">
      <c r="A887" s="12"/>
      <c r="B887" s="217"/>
      <c r="C887" s="218"/>
      <c r="D887" s="219" t="s">
        <v>72</v>
      </c>
      <c r="E887" s="231" t="s">
        <v>1097</v>
      </c>
      <c r="F887" s="231" t="s">
        <v>1098</v>
      </c>
      <c r="G887" s="218"/>
      <c r="H887" s="218"/>
      <c r="I887" s="221"/>
      <c r="J887" s="232">
        <f>BK887</f>
        <v>0</v>
      </c>
      <c r="K887" s="218"/>
      <c r="L887" s="223"/>
      <c r="M887" s="224"/>
      <c r="N887" s="225"/>
      <c r="O887" s="225"/>
      <c r="P887" s="226">
        <f>SUM(P888:P904)</f>
        <v>0</v>
      </c>
      <c r="Q887" s="225"/>
      <c r="R887" s="226">
        <f>SUM(R888:R904)</f>
        <v>0.081208639999999985</v>
      </c>
      <c r="S887" s="225"/>
      <c r="T887" s="227">
        <f>SUM(T888:T904)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28" t="s">
        <v>81</v>
      </c>
      <c r="AT887" s="229" t="s">
        <v>72</v>
      </c>
      <c r="AU887" s="229" t="s">
        <v>79</v>
      </c>
      <c r="AY887" s="228" t="s">
        <v>158</v>
      </c>
      <c r="BK887" s="230">
        <f>SUM(BK888:BK904)</f>
        <v>0</v>
      </c>
    </row>
    <row r="888" s="2" customFormat="1" ht="21.75" customHeight="1">
      <c r="A888" s="39"/>
      <c r="B888" s="40"/>
      <c r="C888" s="233" t="s">
        <v>671</v>
      </c>
      <c r="D888" s="233" t="s">
        <v>160</v>
      </c>
      <c r="E888" s="234" t="s">
        <v>1099</v>
      </c>
      <c r="F888" s="235" t="s">
        <v>1100</v>
      </c>
      <c r="G888" s="236" t="s">
        <v>163</v>
      </c>
      <c r="H888" s="237">
        <v>28.524000000000001</v>
      </c>
      <c r="I888" s="238"/>
      <c r="J888" s="239">
        <f>ROUND(I888*H888,2)</f>
        <v>0</v>
      </c>
      <c r="K888" s="235" t="s">
        <v>164</v>
      </c>
      <c r="L888" s="45"/>
      <c r="M888" s="240" t="s">
        <v>1</v>
      </c>
      <c r="N888" s="241" t="s">
        <v>40</v>
      </c>
      <c r="O888" s="93"/>
      <c r="P888" s="242">
        <f>O888*H888</f>
        <v>0</v>
      </c>
      <c r="Q888" s="242">
        <v>0.00046000000000000001</v>
      </c>
      <c r="R888" s="242">
        <f>Q888*H888</f>
        <v>0.013121040000000001</v>
      </c>
      <c r="S888" s="242">
        <v>0</v>
      </c>
      <c r="T888" s="243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4" t="s">
        <v>210</v>
      </c>
      <c r="AT888" s="244" t="s">
        <v>160</v>
      </c>
      <c r="AU888" s="244" t="s">
        <v>81</v>
      </c>
      <c r="AY888" s="18" t="s">
        <v>158</v>
      </c>
      <c r="BE888" s="245">
        <f>IF(N888="základní",J888,0)</f>
        <v>0</v>
      </c>
      <c r="BF888" s="245">
        <f>IF(N888="snížená",J888,0)</f>
        <v>0</v>
      </c>
      <c r="BG888" s="245">
        <f>IF(N888="zákl. přenesená",J888,0)</f>
        <v>0</v>
      </c>
      <c r="BH888" s="245">
        <f>IF(N888="sníž. přenesená",J888,0)</f>
        <v>0</v>
      </c>
      <c r="BI888" s="245">
        <f>IF(N888="nulová",J888,0)</f>
        <v>0</v>
      </c>
      <c r="BJ888" s="18" t="s">
        <v>165</v>
      </c>
      <c r="BK888" s="245">
        <f>ROUND(I888*H888,2)</f>
        <v>0</v>
      </c>
      <c r="BL888" s="18" t="s">
        <v>210</v>
      </c>
      <c r="BM888" s="244" t="s">
        <v>1101</v>
      </c>
    </row>
    <row r="889" s="2" customFormat="1" ht="21.75" customHeight="1">
      <c r="A889" s="39"/>
      <c r="B889" s="40"/>
      <c r="C889" s="279" t="s">
        <v>1102</v>
      </c>
      <c r="D889" s="279" t="s">
        <v>355</v>
      </c>
      <c r="E889" s="280" t="s">
        <v>1103</v>
      </c>
      <c r="F889" s="281" t="s">
        <v>1104</v>
      </c>
      <c r="G889" s="282" t="s">
        <v>163</v>
      </c>
      <c r="H889" s="283">
        <v>32.802999999999997</v>
      </c>
      <c r="I889" s="284"/>
      <c r="J889" s="285">
        <f>ROUND(I889*H889,2)</f>
        <v>0</v>
      </c>
      <c r="K889" s="281" t="s">
        <v>164</v>
      </c>
      <c r="L889" s="286"/>
      <c r="M889" s="287" t="s">
        <v>1</v>
      </c>
      <c r="N889" s="288" t="s">
        <v>40</v>
      </c>
      <c r="O889" s="93"/>
      <c r="P889" s="242">
        <f>O889*H889</f>
        <v>0</v>
      </c>
      <c r="Q889" s="242">
        <v>0.0019</v>
      </c>
      <c r="R889" s="242">
        <f>Q889*H889</f>
        <v>0.062325699999999998</v>
      </c>
      <c r="S889" s="242">
        <v>0</v>
      </c>
      <c r="T889" s="243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4" t="s">
        <v>254</v>
      </c>
      <c r="AT889" s="244" t="s">
        <v>355</v>
      </c>
      <c r="AU889" s="244" t="s">
        <v>81</v>
      </c>
      <c r="AY889" s="18" t="s">
        <v>158</v>
      </c>
      <c r="BE889" s="245">
        <f>IF(N889="základní",J889,0)</f>
        <v>0</v>
      </c>
      <c r="BF889" s="245">
        <f>IF(N889="snížená",J889,0)</f>
        <v>0</v>
      </c>
      <c r="BG889" s="245">
        <f>IF(N889="zákl. přenesená",J889,0)</f>
        <v>0</v>
      </c>
      <c r="BH889" s="245">
        <f>IF(N889="sníž. přenesená",J889,0)</f>
        <v>0</v>
      </c>
      <c r="BI889" s="245">
        <f>IF(N889="nulová",J889,0)</f>
        <v>0</v>
      </c>
      <c r="BJ889" s="18" t="s">
        <v>165</v>
      </c>
      <c r="BK889" s="245">
        <f>ROUND(I889*H889,2)</f>
        <v>0</v>
      </c>
      <c r="BL889" s="18" t="s">
        <v>210</v>
      </c>
      <c r="BM889" s="244" t="s">
        <v>1105</v>
      </c>
    </row>
    <row r="890" s="14" customFormat="1">
      <c r="A890" s="14"/>
      <c r="B890" s="257"/>
      <c r="C890" s="258"/>
      <c r="D890" s="248" t="s">
        <v>166</v>
      </c>
      <c r="E890" s="259" t="s">
        <v>1</v>
      </c>
      <c r="F890" s="260" t="s">
        <v>1106</v>
      </c>
      <c r="G890" s="258"/>
      <c r="H890" s="261">
        <v>32.802999999999997</v>
      </c>
      <c r="I890" s="262"/>
      <c r="J890" s="258"/>
      <c r="K890" s="258"/>
      <c r="L890" s="263"/>
      <c r="M890" s="264"/>
      <c r="N890" s="265"/>
      <c r="O890" s="265"/>
      <c r="P890" s="265"/>
      <c r="Q890" s="265"/>
      <c r="R890" s="265"/>
      <c r="S890" s="265"/>
      <c r="T890" s="266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7" t="s">
        <v>166</v>
      </c>
      <c r="AU890" s="267" t="s">
        <v>81</v>
      </c>
      <c r="AV890" s="14" t="s">
        <v>81</v>
      </c>
      <c r="AW890" s="14" t="s">
        <v>30</v>
      </c>
      <c r="AX890" s="14" t="s">
        <v>73</v>
      </c>
      <c r="AY890" s="267" t="s">
        <v>158</v>
      </c>
    </row>
    <row r="891" s="15" customFormat="1">
      <c r="A891" s="15"/>
      <c r="B891" s="268"/>
      <c r="C891" s="269"/>
      <c r="D891" s="248" t="s">
        <v>166</v>
      </c>
      <c r="E891" s="270" t="s">
        <v>1</v>
      </c>
      <c r="F891" s="271" t="s">
        <v>169</v>
      </c>
      <c r="G891" s="269"/>
      <c r="H891" s="272">
        <v>32.802999999999997</v>
      </c>
      <c r="I891" s="273"/>
      <c r="J891" s="269"/>
      <c r="K891" s="269"/>
      <c r="L891" s="274"/>
      <c r="M891" s="275"/>
      <c r="N891" s="276"/>
      <c r="O891" s="276"/>
      <c r="P891" s="276"/>
      <c r="Q891" s="276"/>
      <c r="R891" s="276"/>
      <c r="S891" s="276"/>
      <c r="T891" s="277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78" t="s">
        <v>166</v>
      </c>
      <c r="AU891" s="278" t="s">
        <v>81</v>
      </c>
      <c r="AV891" s="15" t="s">
        <v>165</v>
      </c>
      <c r="AW891" s="15" t="s">
        <v>30</v>
      </c>
      <c r="AX891" s="15" t="s">
        <v>79</v>
      </c>
      <c r="AY891" s="278" t="s">
        <v>158</v>
      </c>
    </row>
    <row r="892" s="2" customFormat="1" ht="21.75" customHeight="1">
      <c r="A892" s="39"/>
      <c r="B892" s="40"/>
      <c r="C892" s="233" t="s">
        <v>675</v>
      </c>
      <c r="D892" s="233" t="s">
        <v>160</v>
      </c>
      <c r="E892" s="234" t="s">
        <v>1107</v>
      </c>
      <c r="F892" s="235" t="s">
        <v>1108</v>
      </c>
      <c r="G892" s="236" t="s">
        <v>329</v>
      </c>
      <c r="H892" s="237">
        <v>142.62000000000001</v>
      </c>
      <c r="I892" s="238"/>
      <c r="J892" s="239">
        <f>ROUND(I892*H892,2)</f>
        <v>0</v>
      </c>
      <c r="K892" s="235" t="s">
        <v>164</v>
      </c>
      <c r="L892" s="45"/>
      <c r="M892" s="240" t="s">
        <v>1</v>
      </c>
      <c r="N892" s="241" t="s">
        <v>40</v>
      </c>
      <c r="O892" s="93"/>
      <c r="P892" s="242">
        <f>O892*H892</f>
        <v>0</v>
      </c>
      <c r="Q892" s="242">
        <v>0</v>
      </c>
      <c r="R892" s="242">
        <f>Q892*H892</f>
        <v>0</v>
      </c>
      <c r="S892" s="242">
        <v>0</v>
      </c>
      <c r="T892" s="243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4" t="s">
        <v>210</v>
      </c>
      <c r="AT892" s="244" t="s">
        <v>160</v>
      </c>
      <c r="AU892" s="244" t="s">
        <v>81</v>
      </c>
      <c r="AY892" s="18" t="s">
        <v>158</v>
      </c>
      <c r="BE892" s="245">
        <f>IF(N892="základní",J892,0)</f>
        <v>0</v>
      </c>
      <c r="BF892" s="245">
        <f>IF(N892="snížená",J892,0)</f>
        <v>0</v>
      </c>
      <c r="BG892" s="245">
        <f>IF(N892="zákl. přenesená",J892,0)</f>
        <v>0</v>
      </c>
      <c r="BH892" s="245">
        <f>IF(N892="sníž. přenesená",J892,0)</f>
        <v>0</v>
      </c>
      <c r="BI892" s="245">
        <f>IF(N892="nulová",J892,0)</f>
        <v>0</v>
      </c>
      <c r="BJ892" s="18" t="s">
        <v>165</v>
      </c>
      <c r="BK892" s="245">
        <f>ROUND(I892*H892,2)</f>
        <v>0</v>
      </c>
      <c r="BL892" s="18" t="s">
        <v>210</v>
      </c>
      <c r="BM892" s="244" t="s">
        <v>1109</v>
      </c>
    </row>
    <row r="893" s="14" customFormat="1">
      <c r="A893" s="14"/>
      <c r="B893" s="257"/>
      <c r="C893" s="258"/>
      <c r="D893" s="248" t="s">
        <v>166</v>
      </c>
      <c r="E893" s="259" t="s">
        <v>1</v>
      </c>
      <c r="F893" s="260" t="s">
        <v>1110</v>
      </c>
      <c r="G893" s="258"/>
      <c r="H893" s="261">
        <v>142.62000000000001</v>
      </c>
      <c r="I893" s="262"/>
      <c r="J893" s="258"/>
      <c r="K893" s="258"/>
      <c r="L893" s="263"/>
      <c r="M893" s="264"/>
      <c r="N893" s="265"/>
      <c r="O893" s="265"/>
      <c r="P893" s="265"/>
      <c r="Q893" s="265"/>
      <c r="R893" s="265"/>
      <c r="S893" s="265"/>
      <c r="T893" s="26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7" t="s">
        <v>166</v>
      </c>
      <c r="AU893" s="267" t="s">
        <v>81</v>
      </c>
      <c r="AV893" s="14" t="s">
        <v>81</v>
      </c>
      <c r="AW893" s="14" t="s">
        <v>30</v>
      </c>
      <c r="AX893" s="14" t="s">
        <v>73</v>
      </c>
      <c r="AY893" s="267" t="s">
        <v>158</v>
      </c>
    </row>
    <row r="894" s="15" customFormat="1">
      <c r="A894" s="15"/>
      <c r="B894" s="268"/>
      <c r="C894" s="269"/>
      <c r="D894" s="248" t="s">
        <v>166</v>
      </c>
      <c r="E894" s="270" t="s">
        <v>1</v>
      </c>
      <c r="F894" s="271" t="s">
        <v>169</v>
      </c>
      <c r="G894" s="269"/>
      <c r="H894" s="272">
        <v>142.62000000000001</v>
      </c>
      <c r="I894" s="273"/>
      <c r="J894" s="269"/>
      <c r="K894" s="269"/>
      <c r="L894" s="274"/>
      <c r="M894" s="275"/>
      <c r="N894" s="276"/>
      <c r="O894" s="276"/>
      <c r="P894" s="276"/>
      <c r="Q894" s="276"/>
      <c r="R894" s="276"/>
      <c r="S894" s="276"/>
      <c r="T894" s="277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8" t="s">
        <v>166</v>
      </c>
      <c r="AU894" s="278" t="s">
        <v>81</v>
      </c>
      <c r="AV894" s="15" t="s">
        <v>165</v>
      </c>
      <c r="AW894" s="15" t="s">
        <v>30</v>
      </c>
      <c r="AX894" s="15" t="s">
        <v>79</v>
      </c>
      <c r="AY894" s="278" t="s">
        <v>158</v>
      </c>
    </row>
    <row r="895" s="2" customFormat="1" ht="21.75" customHeight="1">
      <c r="A895" s="39"/>
      <c r="B895" s="40"/>
      <c r="C895" s="279" t="s">
        <v>1111</v>
      </c>
      <c r="D895" s="279" t="s">
        <v>355</v>
      </c>
      <c r="E895" s="280" t="s">
        <v>1112</v>
      </c>
      <c r="F895" s="281" t="s">
        <v>1113</v>
      </c>
      <c r="G895" s="282" t="s">
        <v>329</v>
      </c>
      <c r="H895" s="283">
        <v>149.75100000000001</v>
      </c>
      <c r="I895" s="284"/>
      <c r="J895" s="285">
        <f>ROUND(I895*H895,2)</f>
        <v>0</v>
      </c>
      <c r="K895" s="281" t="s">
        <v>164</v>
      </c>
      <c r="L895" s="286"/>
      <c r="M895" s="287" t="s">
        <v>1</v>
      </c>
      <c r="N895" s="288" t="s">
        <v>40</v>
      </c>
      <c r="O895" s="93"/>
      <c r="P895" s="242">
        <f>O895*H895</f>
        <v>0</v>
      </c>
      <c r="Q895" s="242">
        <v>1.0000000000000001E-05</v>
      </c>
      <c r="R895" s="242">
        <f>Q895*H895</f>
        <v>0.0014975100000000001</v>
      </c>
      <c r="S895" s="242">
        <v>0</v>
      </c>
      <c r="T895" s="243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4" t="s">
        <v>254</v>
      </c>
      <c r="AT895" s="244" t="s">
        <v>355</v>
      </c>
      <c r="AU895" s="244" t="s">
        <v>81</v>
      </c>
      <c r="AY895" s="18" t="s">
        <v>158</v>
      </c>
      <c r="BE895" s="245">
        <f>IF(N895="základní",J895,0)</f>
        <v>0</v>
      </c>
      <c r="BF895" s="245">
        <f>IF(N895="snížená",J895,0)</f>
        <v>0</v>
      </c>
      <c r="BG895" s="245">
        <f>IF(N895="zákl. přenesená",J895,0)</f>
        <v>0</v>
      </c>
      <c r="BH895" s="245">
        <f>IF(N895="sníž. přenesená",J895,0)</f>
        <v>0</v>
      </c>
      <c r="BI895" s="245">
        <f>IF(N895="nulová",J895,0)</f>
        <v>0</v>
      </c>
      <c r="BJ895" s="18" t="s">
        <v>165</v>
      </c>
      <c r="BK895" s="245">
        <f>ROUND(I895*H895,2)</f>
        <v>0</v>
      </c>
      <c r="BL895" s="18" t="s">
        <v>210</v>
      </c>
      <c r="BM895" s="244" t="s">
        <v>1114</v>
      </c>
    </row>
    <row r="896" s="14" customFormat="1">
      <c r="A896" s="14"/>
      <c r="B896" s="257"/>
      <c r="C896" s="258"/>
      <c r="D896" s="248" t="s">
        <v>166</v>
      </c>
      <c r="E896" s="259" t="s">
        <v>1</v>
      </c>
      <c r="F896" s="260" t="s">
        <v>1115</v>
      </c>
      <c r="G896" s="258"/>
      <c r="H896" s="261">
        <v>149.75100000000001</v>
      </c>
      <c r="I896" s="262"/>
      <c r="J896" s="258"/>
      <c r="K896" s="258"/>
      <c r="L896" s="263"/>
      <c r="M896" s="264"/>
      <c r="N896" s="265"/>
      <c r="O896" s="265"/>
      <c r="P896" s="265"/>
      <c r="Q896" s="265"/>
      <c r="R896" s="265"/>
      <c r="S896" s="265"/>
      <c r="T896" s="26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7" t="s">
        <v>166</v>
      </c>
      <c r="AU896" s="267" t="s">
        <v>81</v>
      </c>
      <c r="AV896" s="14" t="s">
        <v>81</v>
      </c>
      <c r="AW896" s="14" t="s">
        <v>30</v>
      </c>
      <c r="AX896" s="14" t="s">
        <v>73</v>
      </c>
      <c r="AY896" s="267" t="s">
        <v>158</v>
      </c>
    </row>
    <row r="897" s="15" customFormat="1">
      <c r="A897" s="15"/>
      <c r="B897" s="268"/>
      <c r="C897" s="269"/>
      <c r="D897" s="248" t="s">
        <v>166</v>
      </c>
      <c r="E897" s="270" t="s">
        <v>1</v>
      </c>
      <c r="F897" s="271" t="s">
        <v>169</v>
      </c>
      <c r="G897" s="269"/>
      <c r="H897" s="272">
        <v>149.75100000000001</v>
      </c>
      <c r="I897" s="273"/>
      <c r="J897" s="269"/>
      <c r="K897" s="269"/>
      <c r="L897" s="274"/>
      <c r="M897" s="275"/>
      <c r="N897" s="276"/>
      <c r="O897" s="276"/>
      <c r="P897" s="276"/>
      <c r="Q897" s="276"/>
      <c r="R897" s="276"/>
      <c r="S897" s="276"/>
      <c r="T897" s="277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8" t="s">
        <v>166</v>
      </c>
      <c r="AU897" s="278" t="s">
        <v>81</v>
      </c>
      <c r="AV897" s="15" t="s">
        <v>165</v>
      </c>
      <c r="AW897" s="15" t="s">
        <v>30</v>
      </c>
      <c r="AX897" s="15" t="s">
        <v>79</v>
      </c>
      <c r="AY897" s="278" t="s">
        <v>158</v>
      </c>
    </row>
    <row r="898" s="2" customFormat="1" ht="21.75" customHeight="1">
      <c r="A898" s="39"/>
      <c r="B898" s="40"/>
      <c r="C898" s="233" t="s">
        <v>679</v>
      </c>
      <c r="D898" s="233" t="s">
        <v>160</v>
      </c>
      <c r="E898" s="234" t="s">
        <v>1116</v>
      </c>
      <c r="F898" s="235" t="s">
        <v>1117</v>
      </c>
      <c r="G898" s="236" t="s">
        <v>163</v>
      </c>
      <c r="H898" s="237">
        <v>28.524000000000001</v>
      </c>
      <c r="I898" s="238"/>
      <c r="J898" s="239">
        <f>ROUND(I898*H898,2)</f>
        <v>0</v>
      </c>
      <c r="K898" s="235" t="s">
        <v>164</v>
      </c>
      <c r="L898" s="45"/>
      <c r="M898" s="240" t="s">
        <v>1</v>
      </c>
      <c r="N898" s="241" t="s">
        <v>40</v>
      </c>
      <c r="O898" s="93"/>
      <c r="P898" s="242">
        <f>O898*H898</f>
        <v>0</v>
      </c>
      <c r="Q898" s="242">
        <v>0</v>
      </c>
      <c r="R898" s="242">
        <f>Q898*H898</f>
        <v>0</v>
      </c>
      <c r="S898" s="242">
        <v>0</v>
      </c>
      <c r="T898" s="243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4" t="s">
        <v>210</v>
      </c>
      <c r="AT898" s="244" t="s">
        <v>160</v>
      </c>
      <c r="AU898" s="244" t="s">
        <v>81</v>
      </c>
      <c r="AY898" s="18" t="s">
        <v>158</v>
      </c>
      <c r="BE898" s="245">
        <f>IF(N898="základní",J898,0)</f>
        <v>0</v>
      </c>
      <c r="BF898" s="245">
        <f>IF(N898="snížená",J898,0)</f>
        <v>0</v>
      </c>
      <c r="BG898" s="245">
        <f>IF(N898="zákl. přenesená",J898,0)</f>
        <v>0</v>
      </c>
      <c r="BH898" s="245">
        <f>IF(N898="sníž. přenesená",J898,0)</f>
        <v>0</v>
      </c>
      <c r="BI898" s="245">
        <f>IF(N898="nulová",J898,0)</f>
        <v>0</v>
      </c>
      <c r="BJ898" s="18" t="s">
        <v>165</v>
      </c>
      <c r="BK898" s="245">
        <f>ROUND(I898*H898,2)</f>
        <v>0</v>
      </c>
      <c r="BL898" s="18" t="s">
        <v>210</v>
      </c>
      <c r="BM898" s="244" t="s">
        <v>1118</v>
      </c>
    </row>
    <row r="899" s="14" customFormat="1">
      <c r="A899" s="14"/>
      <c r="B899" s="257"/>
      <c r="C899" s="258"/>
      <c r="D899" s="248" t="s">
        <v>166</v>
      </c>
      <c r="E899" s="259" t="s">
        <v>1</v>
      </c>
      <c r="F899" s="260" t="s">
        <v>1119</v>
      </c>
      <c r="G899" s="258"/>
      <c r="H899" s="261">
        <v>28.524000000000001</v>
      </c>
      <c r="I899" s="262"/>
      <c r="J899" s="258"/>
      <c r="K899" s="258"/>
      <c r="L899" s="263"/>
      <c r="M899" s="264"/>
      <c r="N899" s="265"/>
      <c r="O899" s="265"/>
      <c r="P899" s="265"/>
      <c r="Q899" s="265"/>
      <c r="R899" s="265"/>
      <c r="S899" s="265"/>
      <c r="T899" s="266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7" t="s">
        <v>166</v>
      </c>
      <c r="AU899" s="267" t="s">
        <v>81</v>
      </c>
      <c r="AV899" s="14" t="s">
        <v>81</v>
      </c>
      <c r="AW899" s="14" t="s">
        <v>30</v>
      </c>
      <c r="AX899" s="14" t="s">
        <v>73</v>
      </c>
      <c r="AY899" s="267" t="s">
        <v>158</v>
      </c>
    </row>
    <row r="900" s="15" customFormat="1">
      <c r="A900" s="15"/>
      <c r="B900" s="268"/>
      <c r="C900" s="269"/>
      <c r="D900" s="248" t="s">
        <v>166</v>
      </c>
      <c r="E900" s="270" t="s">
        <v>1</v>
      </c>
      <c r="F900" s="271" t="s">
        <v>169</v>
      </c>
      <c r="G900" s="269"/>
      <c r="H900" s="272">
        <v>28.524000000000001</v>
      </c>
      <c r="I900" s="273"/>
      <c r="J900" s="269"/>
      <c r="K900" s="269"/>
      <c r="L900" s="274"/>
      <c r="M900" s="275"/>
      <c r="N900" s="276"/>
      <c r="O900" s="276"/>
      <c r="P900" s="276"/>
      <c r="Q900" s="276"/>
      <c r="R900" s="276"/>
      <c r="S900" s="276"/>
      <c r="T900" s="277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8" t="s">
        <v>166</v>
      </c>
      <c r="AU900" s="278" t="s">
        <v>81</v>
      </c>
      <c r="AV900" s="15" t="s">
        <v>165</v>
      </c>
      <c r="AW900" s="15" t="s">
        <v>30</v>
      </c>
      <c r="AX900" s="15" t="s">
        <v>79</v>
      </c>
      <c r="AY900" s="278" t="s">
        <v>158</v>
      </c>
    </row>
    <row r="901" s="2" customFormat="1" ht="21.75" customHeight="1">
      <c r="A901" s="39"/>
      <c r="B901" s="40"/>
      <c r="C901" s="279" t="s">
        <v>1120</v>
      </c>
      <c r="D901" s="279" t="s">
        <v>355</v>
      </c>
      <c r="E901" s="280" t="s">
        <v>1121</v>
      </c>
      <c r="F901" s="281" t="s">
        <v>1122</v>
      </c>
      <c r="G901" s="282" t="s">
        <v>163</v>
      </c>
      <c r="H901" s="283">
        <v>32.802999999999997</v>
      </c>
      <c r="I901" s="284"/>
      <c r="J901" s="285">
        <f>ROUND(I901*H901,2)</f>
        <v>0</v>
      </c>
      <c r="K901" s="281" t="s">
        <v>164</v>
      </c>
      <c r="L901" s="286"/>
      <c r="M901" s="287" t="s">
        <v>1</v>
      </c>
      <c r="N901" s="288" t="s">
        <v>40</v>
      </c>
      <c r="O901" s="93"/>
      <c r="P901" s="242">
        <f>O901*H901</f>
        <v>0</v>
      </c>
      <c r="Q901" s="242">
        <v>0.00012999999999999999</v>
      </c>
      <c r="R901" s="242">
        <f>Q901*H901</f>
        <v>0.004264389999999999</v>
      </c>
      <c r="S901" s="242">
        <v>0</v>
      </c>
      <c r="T901" s="243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4" t="s">
        <v>254</v>
      </c>
      <c r="AT901" s="244" t="s">
        <v>355</v>
      </c>
      <c r="AU901" s="244" t="s">
        <v>81</v>
      </c>
      <c r="AY901" s="18" t="s">
        <v>158</v>
      </c>
      <c r="BE901" s="245">
        <f>IF(N901="základní",J901,0)</f>
        <v>0</v>
      </c>
      <c r="BF901" s="245">
        <f>IF(N901="snížená",J901,0)</f>
        <v>0</v>
      </c>
      <c r="BG901" s="245">
        <f>IF(N901="zákl. přenesená",J901,0)</f>
        <v>0</v>
      </c>
      <c r="BH901" s="245">
        <f>IF(N901="sníž. přenesená",J901,0)</f>
        <v>0</v>
      </c>
      <c r="BI901" s="245">
        <f>IF(N901="nulová",J901,0)</f>
        <v>0</v>
      </c>
      <c r="BJ901" s="18" t="s">
        <v>165</v>
      </c>
      <c r="BK901" s="245">
        <f>ROUND(I901*H901,2)</f>
        <v>0</v>
      </c>
      <c r="BL901" s="18" t="s">
        <v>210</v>
      </c>
      <c r="BM901" s="244" t="s">
        <v>1123</v>
      </c>
    </row>
    <row r="902" s="14" customFormat="1">
      <c r="A902" s="14"/>
      <c r="B902" s="257"/>
      <c r="C902" s="258"/>
      <c r="D902" s="248" t="s">
        <v>166</v>
      </c>
      <c r="E902" s="259" t="s">
        <v>1</v>
      </c>
      <c r="F902" s="260" t="s">
        <v>1106</v>
      </c>
      <c r="G902" s="258"/>
      <c r="H902" s="261">
        <v>32.802999999999997</v>
      </c>
      <c r="I902" s="262"/>
      <c r="J902" s="258"/>
      <c r="K902" s="258"/>
      <c r="L902" s="263"/>
      <c r="M902" s="264"/>
      <c r="N902" s="265"/>
      <c r="O902" s="265"/>
      <c r="P902" s="265"/>
      <c r="Q902" s="265"/>
      <c r="R902" s="265"/>
      <c r="S902" s="265"/>
      <c r="T902" s="266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7" t="s">
        <v>166</v>
      </c>
      <c r="AU902" s="267" t="s">
        <v>81</v>
      </c>
      <c r="AV902" s="14" t="s">
        <v>81</v>
      </c>
      <c r="AW902" s="14" t="s">
        <v>30</v>
      </c>
      <c r="AX902" s="14" t="s">
        <v>73</v>
      </c>
      <c r="AY902" s="267" t="s">
        <v>158</v>
      </c>
    </row>
    <row r="903" s="15" customFormat="1">
      <c r="A903" s="15"/>
      <c r="B903" s="268"/>
      <c r="C903" s="269"/>
      <c r="D903" s="248" t="s">
        <v>166</v>
      </c>
      <c r="E903" s="270" t="s">
        <v>1</v>
      </c>
      <c r="F903" s="271" t="s">
        <v>169</v>
      </c>
      <c r="G903" s="269"/>
      <c r="H903" s="272">
        <v>32.802999999999997</v>
      </c>
      <c r="I903" s="273"/>
      <c r="J903" s="269"/>
      <c r="K903" s="269"/>
      <c r="L903" s="274"/>
      <c r="M903" s="275"/>
      <c r="N903" s="276"/>
      <c r="O903" s="276"/>
      <c r="P903" s="276"/>
      <c r="Q903" s="276"/>
      <c r="R903" s="276"/>
      <c r="S903" s="276"/>
      <c r="T903" s="277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78" t="s">
        <v>166</v>
      </c>
      <c r="AU903" s="278" t="s">
        <v>81</v>
      </c>
      <c r="AV903" s="15" t="s">
        <v>165</v>
      </c>
      <c r="AW903" s="15" t="s">
        <v>30</v>
      </c>
      <c r="AX903" s="15" t="s">
        <v>79</v>
      </c>
      <c r="AY903" s="278" t="s">
        <v>158</v>
      </c>
    </row>
    <row r="904" s="2" customFormat="1" ht="21.75" customHeight="1">
      <c r="A904" s="39"/>
      <c r="B904" s="40"/>
      <c r="C904" s="233" t="s">
        <v>683</v>
      </c>
      <c r="D904" s="233" t="s">
        <v>160</v>
      </c>
      <c r="E904" s="234" t="s">
        <v>1124</v>
      </c>
      <c r="F904" s="235" t="s">
        <v>1125</v>
      </c>
      <c r="G904" s="236" t="s">
        <v>253</v>
      </c>
      <c r="H904" s="237">
        <v>0.081000000000000003</v>
      </c>
      <c r="I904" s="238"/>
      <c r="J904" s="239">
        <f>ROUND(I904*H904,2)</f>
        <v>0</v>
      </c>
      <c r="K904" s="235" t="s">
        <v>164</v>
      </c>
      <c r="L904" s="45"/>
      <c r="M904" s="240" t="s">
        <v>1</v>
      </c>
      <c r="N904" s="241" t="s">
        <v>40</v>
      </c>
      <c r="O904" s="93"/>
      <c r="P904" s="242">
        <f>O904*H904</f>
        <v>0</v>
      </c>
      <c r="Q904" s="242">
        <v>0</v>
      </c>
      <c r="R904" s="242">
        <f>Q904*H904</f>
        <v>0</v>
      </c>
      <c r="S904" s="242">
        <v>0</v>
      </c>
      <c r="T904" s="243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44" t="s">
        <v>210</v>
      </c>
      <c r="AT904" s="244" t="s">
        <v>160</v>
      </c>
      <c r="AU904" s="244" t="s">
        <v>81</v>
      </c>
      <c r="AY904" s="18" t="s">
        <v>158</v>
      </c>
      <c r="BE904" s="245">
        <f>IF(N904="základní",J904,0)</f>
        <v>0</v>
      </c>
      <c r="BF904" s="245">
        <f>IF(N904="snížená",J904,0)</f>
        <v>0</v>
      </c>
      <c r="BG904" s="245">
        <f>IF(N904="zákl. přenesená",J904,0)</f>
        <v>0</v>
      </c>
      <c r="BH904" s="245">
        <f>IF(N904="sníž. přenesená",J904,0)</f>
        <v>0</v>
      </c>
      <c r="BI904" s="245">
        <f>IF(N904="nulová",J904,0)</f>
        <v>0</v>
      </c>
      <c r="BJ904" s="18" t="s">
        <v>165</v>
      </c>
      <c r="BK904" s="245">
        <f>ROUND(I904*H904,2)</f>
        <v>0</v>
      </c>
      <c r="BL904" s="18" t="s">
        <v>210</v>
      </c>
      <c r="BM904" s="244" t="s">
        <v>1126</v>
      </c>
    </row>
    <row r="905" s="12" customFormat="1" ht="22.8" customHeight="1">
      <c r="A905" s="12"/>
      <c r="B905" s="217"/>
      <c r="C905" s="218"/>
      <c r="D905" s="219" t="s">
        <v>72</v>
      </c>
      <c r="E905" s="231" t="s">
        <v>1127</v>
      </c>
      <c r="F905" s="231" t="s">
        <v>1128</v>
      </c>
      <c r="G905" s="218"/>
      <c r="H905" s="218"/>
      <c r="I905" s="221"/>
      <c r="J905" s="232">
        <f>BK905</f>
        <v>0</v>
      </c>
      <c r="K905" s="218"/>
      <c r="L905" s="223"/>
      <c r="M905" s="224"/>
      <c r="N905" s="225"/>
      <c r="O905" s="225"/>
      <c r="P905" s="226">
        <f>SUM(P906:P917)</f>
        <v>0</v>
      </c>
      <c r="Q905" s="225"/>
      <c r="R905" s="226">
        <f>SUM(R906:R917)</f>
        <v>0.01512224</v>
      </c>
      <c r="S905" s="225"/>
      <c r="T905" s="227">
        <f>SUM(T906:T917)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28" t="s">
        <v>81</v>
      </c>
      <c r="AT905" s="229" t="s">
        <v>72</v>
      </c>
      <c r="AU905" s="229" t="s">
        <v>79</v>
      </c>
      <c r="AY905" s="228" t="s">
        <v>158</v>
      </c>
      <c r="BK905" s="230">
        <f>SUM(BK906:BK917)</f>
        <v>0</v>
      </c>
    </row>
    <row r="906" s="2" customFormat="1" ht="21.75" customHeight="1">
      <c r="A906" s="39"/>
      <c r="B906" s="40"/>
      <c r="C906" s="233" t="s">
        <v>1129</v>
      </c>
      <c r="D906" s="233" t="s">
        <v>160</v>
      </c>
      <c r="E906" s="234" t="s">
        <v>1130</v>
      </c>
      <c r="F906" s="235" t="s">
        <v>1131</v>
      </c>
      <c r="G906" s="236" t="s">
        <v>163</v>
      </c>
      <c r="H906" s="237">
        <v>2.246</v>
      </c>
      <c r="I906" s="238"/>
      <c r="J906" s="239">
        <f>ROUND(I906*H906,2)</f>
        <v>0</v>
      </c>
      <c r="K906" s="235" t="s">
        <v>164</v>
      </c>
      <c r="L906" s="45"/>
      <c r="M906" s="240" t="s">
        <v>1</v>
      </c>
      <c r="N906" s="241" t="s">
        <v>40</v>
      </c>
      <c r="O906" s="93"/>
      <c r="P906" s="242">
        <f>O906*H906</f>
        <v>0</v>
      </c>
      <c r="Q906" s="242">
        <v>0.00139</v>
      </c>
      <c r="R906" s="242">
        <f>Q906*H906</f>
        <v>0.0031219399999999997</v>
      </c>
      <c r="S906" s="242">
        <v>0</v>
      </c>
      <c r="T906" s="243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44" t="s">
        <v>210</v>
      </c>
      <c r="AT906" s="244" t="s">
        <v>160</v>
      </c>
      <c r="AU906" s="244" t="s">
        <v>81</v>
      </c>
      <c r="AY906" s="18" t="s">
        <v>158</v>
      </c>
      <c r="BE906" s="245">
        <f>IF(N906="základní",J906,0)</f>
        <v>0</v>
      </c>
      <c r="BF906" s="245">
        <f>IF(N906="snížená",J906,0)</f>
        <v>0</v>
      </c>
      <c r="BG906" s="245">
        <f>IF(N906="zákl. přenesená",J906,0)</f>
        <v>0</v>
      </c>
      <c r="BH906" s="245">
        <f>IF(N906="sníž. přenesená",J906,0)</f>
        <v>0</v>
      </c>
      <c r="BI906" s="245">
        <f>IF(N906="nulová",J906,0)</f>
        <v>0</v>
      </c>
      <c r="BJ906" s="18" t="s">
        <v>165</v>
      </c>
      <c r="BK906" s="245">
        <f>ROUND(I906*H906,2)</f>
        <v>0</v>
      </c>
      <c r="BL906" s="18" t="s">
        <v>210</v>
      </c>
      <c r="BM906" s="244" t="s">
        <v>1132</v>
      </c>
    </row>
    <row r="907" s="14" customFormat="1">
      <c r="A907" s="14"/>
      <c r="B907" s="257"/>
      <c r="C907" s="258"/>
      <c r="D907" s="248" t="s">
        <v>166</v>
      </c>
      <c r="E907" s="259" t="s">
        <v>1</v>
      </c>
      <c r="F907" s="260" t="s">
        <v>1133</v>
      </c>
      <c r="G907" s="258"/>
      <c r="H907" s="261">
        <v>2.246</v>
      </c>
      <c r="I907" s="262"/>
      <c r="J907" s="258"/>
      <c r="K907" s="258"/>
      <c r="L907" s="263"/>
      <c r="M907" s="264"/>
      <c r="N907" s="265"/>
      <c r="O907" s="265"/>
      <c r="P907" s="265"/>
      <c r="Q907" s="265"/>
      <c r="R907" s="265"/>
      <c r="S907" s="265"/>
      <c r="T907" s="26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7" t="s">
        <v>166</v>
      </c>
      <c r="AU907" s="267" t="s">
        <v>81</v>
      </c>
      <c r="AV907" s="14" t="s">
        <v>81</v>
      </c>
      <c r="AW907" s="14" t="s">
        <v>30</v>
      </c>
      <c r="AX907" s="14" t="s">
        <v>73</v>
      </c>
      <c r="AY907" s="267" t="s">
        <v>158</v>
      </c>
    </row>
    <row r="908" s="15" customFormat="1">
      <c r="A908" s="15"/>
      <c r="B908" s="268"/>
      <c r="C908" s="269"/>
      <c r="D908" s="248" t="s">
        <v>166</v>
      </c>
      <c r="E908" s="270" t="s">
        <v>1</v>
      </c>
      <c r="F908" s="271" t="s">
        <v>169</v>
      </c>
      <c r="G908" s="269"/>
      <c r="H908" s="272">
        <v>2.246</v>
      </c>
      <c r="I908" s="273"/>
      <c r="J908" s="269"/>
      <c r="K908" s="269"/>
      <c r="L908" s="274"/>
      <c r="M908" s="275"/>
      <c r="N908" s="276"/>
      <c r="O908" s="276"/>
      <c r="P908" s="276"/>
      <c r="Q908" s="276"/>
      <c r="R908" s="276"/>
      <c r="S908" s="276"/>
      <c r="T908" s="277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78" t="s">
        <v>166</v>
      </c>
      <c r="AU908" s="278" t="s">
        <v>81</v>
      </c>
      <c r="AV908" s="15" t="s">
        <v>165</v>
      </c>
      <c r="AW908" s="15" t="s">
        <v>30</v>
      </c>
      <c r="AX908" s="15" t="s">
        <v>79</v>
      </c>
      <c r="AY908" s="278" t="s">
        <v>158</v>
      </c>
    </row>
    <row r="909" s="2" customFormat="1" ht="21.75" customHeight="1">
      <c r="A909" s="39"/>
      <c r="B909" s="40"/>
      <c r="C909" s="279" t="s">
        <v>687</v>
      </c>
      <c r="D909" s="279" t="s">
        <v>355</v>
      </c>
      <c r="E909" s="280" t="s">
        <v>1134</v>
      </c>
      <c r="F909" s="281" t="s">
        <v>1135</v>
      </c>
      <c r="G909" s="282" t="s">
        <v>198</v>
      </c>
      <c r="H909" s="283">
        <v>6.6299999999999999</v>
      </c>
      <c r="I909" s="284"/>
      <c r="J909" s="285">
        <f>ROUND(I909*H909,2)</f>
        <v>0</v>
      </c>
      <c r="K909" s="281" t="s">
        <v>164</v>
      </c>
      <c r="L909" s="286"/>
      <c r="M909" s="287" t="s">
        <v>1</v>
      </c>
      <c r="N909" s="288" t="s">
        <v>40</v>
      </c>
      <c r="O909" s="93"/>
      <c r="P909" s="242">
        <f>O909*H909</f>
        <v>0</v>
      </c>
      <c r="Q909" s="242">
        <v>0.00181</v>
      </c>
      <c r="R909" s="242">
        <f>Q909*H909</f>
        <v>0.0120003</v>
      </c>
      <c r="S909" s="242">
        <v>0</v>
      </c>
      <c r="T909" s="243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4" t="s">
        <v>254</v>
      </c>
      <c r="AT909" s="244" t="s">
        <v>355</v>
      </c>
      <c r="AU909" s="244" t="s">
        <v>81</v>
      </c>
      <c r="AY909" s="18" t="s">
        <v>158</v>
      </c>
      <c r="BE909" s="245">
        <f>IF(N909="základní",J909,0)</f>
        <v>0</v>
      </c>
      <c r="BF909" s="245">
        <f>IF(N909="snížená",J909,0)</f>
        <v>0</v>
      </c>
      <c r="BG909" s="245">
        <f>IF(N909="zákl. přenesená",J909,0)</f>
        <v>0</v>
      </c>
      <c r="BH909" s="245">
        <f>IF(N909="sníž. přenesená",J909,0)</f>
        <v>0</v>
      </c>
      <c r="BI909" s="245">
        <f>IF(N909="nulová",J909,0)</f>
        <v>0</v>
      </c>
      <c r="BJ909" s="18" t="s">
        <v>165</v>
      </c>
      <c r="BK909" s="245">
        <f>ROUND(I909*H909,2)</f>
        <v>0</v>
      </c>
      <c r="BL909" s="18" t="s">
        <v>210</v>
      </c>
      <c r="BM909" s="244" t="s">
        <v>1136</v>
      </c>
    </row>
    <row r="910" s="14" customFormat="1">
      <c r="A910" s="14"/>
      <c r="B910" s="257"/>
      <c r="C910" s="258"/>
      <c r="D910" s="248" t="s">
        <v>166</v>
      </c>
      <c r="E910" s="259" t="s">
        <v>1</v>
      </c>
      <c r="F910" s="260" t="s">
        <v>1137</v>
      </c>
      <c r="G910" s="258"/>
      <c r="H910" s="261">
        <v>6.6299999999999999</v>
      </c>
      <c r="I910" s="262"/>
      <c r="J910" s="258"/>
      <c r="K910" s="258"/>
      <c r="L910" s="263"/>
      <c r="M910" s="264"/>
      <c r="N910" s="265"/>
      <c r="O910" s="265"/>
      <c r="P910" s="265"/>
      <c r="Q910" s="265"/>
      <c r="R910" s="265"/>
      <c r="S910" s="265"/>
      <c r="T910" s="266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7" t="s">
        <v>166</v>
      </c>
      <c r="AU910" s="267" t="s">
        <v>81</v>
      </c>
      <c r="AV910" s="14" t="s">
        <v>81</v>
      </c>
      <c r="AW910" s="14" t="s">
        <v>30</v>
      </c>
      <c r="AX910" s="14" t="s">
        <v>73</v>
      </c>
      <c r="AY910" s="267" t="s">
        <v>158</v>
      </c>
    </row>
    <row r="911" s="15" customFormat="1">
      <c r="A911" s="15"/>
      <c r="B911" s="268"/>
      <c r="C911" s="269"/>
      <c r="D911" s="248" t="s">
        <v>166</v>
      </c>
      <c r="E911" s="270" t="s">
        <v>1</v>
      </c>
      <c r="F911" s="271" t="s">
        <v>169</v>
      </c>
      <c r="G911" s="269"/>
      <c r="H911" s="272">
        <v>6.6299999999999999</v>
      </c>
      <c r="I911" s="273"/>
      <c r="J911" s="269"/>
      <c r="K911" s="269"/>
      <c r="L911" s="274"/>
      <c r="M911" s="275"/>
      <c r="N911" s="276"/>
      <c r="O911" s="276"/>
      <c r="P911" s="276"/>
      <c r="Q911" s="276"/>
      <c r="R911" s="276"/>
      <c r="S911" s="276"/>
      <c r="T911" s="277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8" t="s">
        <v>166</v>
      </c>
      <c r="AU911" s="278" t="s">
        <v>81</v>
      </c>
      <c r="AV911" s="15" t="s">
        <v>165</v>
      </c>
      <c r="AW911" s="15" t="s">
        <v>30</v>
      </c>
      <c r="AX911" s="15" t="s">
        <v>79</v>
      </c>
      <c r="AY911" s="278" t="s">
        <v>158</v>
      </c>
    </row>
    <row r="912" s="2" customFormat="1" ht="16.5" customHeight="1">
      <c r="A912" s="39"/>
      <c r="B912" s="40"/>
      <c r="C912" s="233" t="s">
        <v>1138</v>
      </c>
      <c r="D912" s="233" t="s">
        <v>160</v>
      </c>
      <c r="E912" s="234" t="s">
        <v>1139</v>
      </c>
      <c r="F912" s="235" t="s">
        <v>1140</v>
      </c>
      <c r="G912" s="236" t="s">
        <v>163</v>
      </c>
      <c r="H912" s="237">
        <v>2.8999999999999999</v>
      </c>
      <c r="I912" s="238"/>
      <c r="J912" s="239">
        <f>ROUND(I912*H912,2)</f>
        <v>0</v>
      </c>
      <c r="K912" s="235" t="s">
        <v>164</v>
      </c>
      <c r="L912" s="45"/>
      <c r="M912" s="240" t="s">
        <v>1</v>
      </c>
      <c r="N912" s="241" t="s">
        <v>40</v>
      </c>
      <c r="O912" s="93"/>
      <c r="P912" s="242">
        <f>O912*H912</f>
        <v>0</v>
      </c>
      <c r="Q912" s="242">
        <v>0</v>
      </c>
      <c r="R912" s="242">
        <f>Q912*H912</f>
        <v>0</v>
      </c>
      <c r="S912" s="242">
        <v>0</v>
      </c>
      <c r="T912" s="243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44" t="s">
        <v>210</v>
      </c>
      <c r="AT912" s="244" t="s">
        <v>160</v>
      </c>
      <c r="AU912" s="244" t="s">
        <v>81</v>
      </c>
      <c r="AY912" s="18" t="s">
        <v>158</v>
      </c>
      <c r="BE912" s="245">
        <f>IF(N912="základní",J912,0)</f>
        <v>0</v>
      </c>
      <c r="BF912" s="245">
        <f>IF(N912="snížená",J912,0)</f>
        <v>0</v>
      </c>
      <c r="BG912" s="245">
        <f>IF(N912="zákl. přenesená",J912,0)</f>
        <v>0</v>
      </c>
      <c r="BH912" s="245">
        <f>IF(N912="sníž. přenesená",J912,0)</f>
        <v>0</v>
      </c>
      <c r="BI912" s="245">
        <f>IF(N912="nulová",J912,0)</f>
        <v>0</v>
      </c>
      <c r="BJ912" s="18" t="s">
        <v>165</v>
      </c>
      <c r="BK912" s="245">
        <f>ROUND(I912*H912,2)</f>
        <v>0</v>
      </c>
      <c r="BL912" s="18" t="s">
        <v>210</v>
      </c>
      <c r="BM912" s="244" t="s">
        <v>1141</v>
      </c>
    </row>
    <row r="913" s="13" customFormat="1">
      <c r="A913" s="13"/>
      <c r="B913" s="246"/>
      <c r="C913" s="247"/>
      <c r="D913" s="248" t="s">
        <v>166</v>
      </c>
      <c r="E913" s="249" t="s">
        <v>1</v>
      </c>
      <c r="F913" s="250" t="s">
        <v>1142</v>
      </c>
      <c r="G913" s="247"/>
      <c r="H913" s="249" t="s">
        <v>1</v>
      </c>
      <c r="I913" s="251"/>
      <c r="J913" s="247"/>
      <c r="K913" s="247"/>
      <c r="L913" s="252"/>
      <c r="M913" s="253"/>
      <c r="N913" s="254"/>
      <c r="O913" s="254"/>
      <c r="P913" s="254"/>
      <c r="Q913" s="254"/>
      <c r="R913" s="254"/>
      <c r="S913" s="254"/>
      <c r="T913" s="25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6" t="s">
        <v>166</v>
      </c>
      <c r="AU913" s="256" t="s">
        <v>81</v>
      </c>
      <c r="AV913" s="13" t="s">
        <v>79</v>
      </c>
      <c r="AW913" s="13" t="s">
        <v>30</v>
      </c>
      <c r="AX913" s="13" t="s">
        <v>73</v>
      </c>
      <c r="AY913" s="256" t="s">
        <v>158</v>
      </c>
    </row>
    <row r="914" s="14" customFormat="1">
      <c r="A914" s="14"/>
      <c r="B914" s="257"/>
      <c r="C914" s="258"/>
      <c r="D914" s="248" t="s">
        <v>166</v>
      </c>
      <c r="E914" s="259" t="s">
        <v>1</v>
      </c>
      <c r="F914" s="260" t="s">
        <v>1143</v>
      </c>
      <c r="G914" s="258"/>
      <c r="H914" s="261">
        <v>2.8999999999999999</v>
      </c>
      <c r="I914" s="262"/>
      <c r="J914" s="258"/>
      <c r="K914" s="258"/>
      <c r="L914" s="263"/>
      <c r="M914" s="264"/>
      <c r="N914" s="265"/>
      <c r="O914" s="265"/>
      <c r="P914" s="265"/>
      <c r="Q914" s="265"/>
      <c r="R914" s="265"/>
      <c r="S914" s="265"/>
      <c r="T914" s="26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7" t="s">
        <v>166</v>
      </c>
      <c r="AU914" s="267" t="s">
        <v>81</v>
      </c>
      <c r="AV914" s="14" t="s">
        <v>81</v>
      </c>
      <c r="AW914" s="14" t="s">
        <v>30</v>
      </c>
      <c r="AX914" s="14" t="s">
        <v>73</v>
      </c>
      <c r="AY914" s="267" t="s">
        <v>158</v>
      </c>
    </row>
    <row r="915" s="15" customFormat="1">
      <c r="A915" s="15"/>
      <c r="B915" s="268"/>
      <c r="C915" s="269"/>
      <c r="D915" s="248" t="s">
        <v>166</v>
      </c>
      <c r="E915" s="270" t="s">
        <v>1</v>
      </c>
      <c r="F915" s="271" t="s">
        <v>169</v>
      </c>
      <c r="G915" s="269"/>
      <c r="H915" s="272">
        <v>2.8999999999999999</v>
      </c>
      <c r="I915" s="273"/>
      <c r="J915" s="269"/>
      <c r="K915" s="269"/>
      <c r="L915" s="274"/>
      <c r="M915" s="275"/>
      <c r="N915" s="276"/>
      <c r="O915" s="276"/>
      <c r="P915" s="276"/>
      <c r="Q915" s="276"/>
      <c r="R915" s="276"/>
      <c r="S915" s="276"/>
      <c r="T915" s="277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8" t="s">
        <v>166</v>
      </c>
      <c r="AU915" s="278" t="s">
        <v>81</v>
      </c>
      <c r="AV915" s="15" t="s">
        <v>165</v>
      </c>
      <c r="AW915" s="15" t="s">
        <v>30</v>
      </c>
      <c r="AX915" s="15" t="s">
        <v>79</v>
      </c>
      <c r="AY915" s="278" t="s">
        <v>158</v>
      </c>
    </row>
    <row r="916" s="2" customFormat="1" ht="16.5" customHeight="1">
      <c r="A916" s="39"/>
      <c r="B916" s="40"/>
      <c r="C916" s="279" t="s">
        <v>690</v>
      </c>
      <c r="D916" s="279" t="s">
        <v>355</v>
      </c>
      <c r="E916" s="280" t="s">
        <v>1144</v>
      </c>
      <c r="F916" s="281" t="s">
        <v>1145</v>
      </c>
      <c r="G916" s="282" t="s">
        <v>329</v>
      </c>
      <c r="H916" s="283">
        <v>1</v>
      </c>
      <c r="I916" s="284"/>
      <c r="J916" s="285">
        <f>ROUND(I916*H916,2)</f>
        <v>0</v>
      </c>
      <c r="K916" s="281" t="s">
        <v>1</v>
      </c>
      <c r="L916" s="286"/>
      <c r="M916" s="287" t="s">
        <v>1</v>
      </c>
      <c r="N916" s="288" t="s">
        <v>40</v>
      </c>
      <c r="O916" s="93"/>
      <c r="P916" s="242">
        <f>O916*H916</f>
        <v>0</v>
      </c>
      <c r="Q916" s="242">
        <v>0</v>
      </c>
      <c r="R916" s="242">
        <f>Q916*H916</f>
        <v>0</v>
      </c>
      <c r="S916" s="242">
        <v>0</v>
      </c>
      <c r="T916" s="243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44" t="s">
        <v>254</v>
      </c>
      <c r="AT916" s="244" t="s">
        <v>355</v>
      </c>
      <c r="AU916" s="244" t="s">
        <v>81</v>
      </c>
      <c r="AY916" s="18" t="s">
        <v>158</v>
      </c>
      <c r="BE916" s="245">
        <f>IF(N916="základní",J916,0)</f>
        <v>0</v>
      </c>
      <c r="BF916" s="245">
        <f>IF(N916="snížená",J916,0)</f>
        <v>0</v>
      </c>
      <c r="BG916" s="245">
        <f>IF(N916="zákl. přenesená",J916,0)</f>
        <v>0</v>
      </c>
      <c r="BH916" s="245">
        <f>IF(N916="sníž. přenesená",J916,0)</f>
        <v>0</v>
      </c>
      <c r="BI916" s="245">
        <f>IF(N916="nulová",J916,0)</f>
        <v>0</v>
      </c>
      <c r="BJ916" s="18" t="s">
        <v>165</v>
      </c>
      <c r="BK916" s="245">
        <f>ROUND(I916*H916,2)</f>
        <v>0</v>
      </c>
      <c r="BL916" s="18" t="s">
        <v>210</v>
      </c>
      <c r="BM916" s="244" t="s">
        <v>1146</v>
      </c>
    </row>
    <row r="917" s="2" customFormat="1" ht="21.75" customHeight="1">
      <c r="A917" s="39"/>
      <c r="B917" s="40"/>
      <c r="C917" s="233" t="s">
        <v>1147</v>
      </c>
      <c r="D917" s="233" t="s">
        <v>160</v>
      </c>
      <c r="E917" s="234" t="s">
        <v>1148</v>
      </c>
      <c r="F917" s="235" t="s">
        <v>1149</v>
      </c>
      <c r="G917" s="236" t="s">
        <v>253</v>
      </c>
      <c r="H917" s="237">
        <v>0.014999999999999999</v>
      </c>
      <c r="I917" s="238"/>
      <c r="J917" s="239">
        <f>ROUND(I917*H917,2)</f>
        <v>0</v>
      </c>
      <c r="K917" s="235" t="s">
        <v>164</v>
      </c>
      <c r="L917" s="45"/>
      <c r="M917" s="240" t="s">
        <v>1</v>
      </c>
      <c r="N917" s="241" t="s">
        <v>40</v>
      </c>
      <c r="O917" s="93"/>
      <c r="P917" s="242">
        <f>O917*H917</f>
        <v>0</v>
      </c>
      <c r="Q917" s="242">
        <v>0</v>
      </c>
      <c r="R917" s="242">
        <f>Q917*H917</f>
        <v>0</v>
      </c>
      <c r="S917" s="242">
        <v>0</v>
      </c>
      <c r="T917" s="243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44" t="s">
        <v>210</v>
      </c>
      <c r="AT917" s="244" t="s">
        <v>160</v>
      </c>
      <c r="AU917" s="244" t="s">
        <v>81</v>
      </c>
      <c r="AY917" s="18" t="s">
        <v>158</v>
      </c>
      <c r="BE917" s="245">
        <f>IF(N917="základní",J917,0)</f>
        <v>0</v>
      </c>
      <c r="BF917" s="245">
        <f>IF(N917="snížená",J917,0)</f>
        <v>0</v>
      </c>
      <c r="BG917" s="245">
        <f>IF(N917="zákl. přenesená",J917,0)</f>
        <v>0</v>
      </c>
      <c r="BH917" s="245">
        <f>IF(N917="sníž. přenesená",J917,0)</f>
        <v>0</v>
      </c>
      <c r="BI917" s="245">
        <f>IF(N917="nulová",J917,0)</f>
        <v>0</v>
      </c>
      <c r="BJ917" s="18" t="s">
        <v>165</v>
      </c>
      <c r="BK917" s="245">
        <f>ROUND(I917*H917,2)</f>
        <v>0</v>
      </c>
      <c r="BL917" s="18" t="s">
        <v>210</v>
      </c>
      <c r="BM917" s="244" t="s">
        <v>1150</v>
      </c>
    </row>
    <row r="918" s="12" customFormat="1" ht="22.8" customHeight="1">
      <c r="A918" s="12"/>
      <c r="B918" s="217"/>
      <c r="C918" s="218"/>
      <c r="D918" s="219" t="s">
        <v>72</v>
      </c>
      <c r="E918" s="231" t="s">
        <v>1151</v>
      </c>
      <c r="F918" s="231" t="s">
        <v>1152</v>
      </c>
      <c r="G918" s="218"/>
      <c r="H918" s="218"/>
      <c r="I918" s="221"/>
      <c r="J918" s="232">
        <f>BK918</f>
        <v>0</v>
      </c>
      <c r="K918" s="218"/>
      <c r="L918" s="223"/>
      <c r="M918" s="224"/>
      <c r="N918" s="225"/>
      <c r="O918" s="225"/>
      <c r="P918" s="226">
        <f>SUM(P919:P937)</f>
        <v>0</v>
      </c>
      <c r="Q918" s="225"/>
      <c r="R918" s="226">
        <f>SUM(R919:R937)</f>
        <v>0.13096099999999999</v>
      </c>
      <c r="S918" s="225"/>
      <c r="T918" s="227">
        <f>SUM(T919:T937)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28" t="s">
        <v>81</v>
      </c>
      <c r="AT918" s="229" t="s">
        <v>72</v>
      </c>
      <c r="AU918" s="229" t="s">
        <v>79</v>
      </c>
      <c r="AY918" s="228" t="s">
        <v>158</v>
      </c>
      <c r="BK918" s="230">
        <f>SUM(BK919:BK937)</f>
        <v>0</v>
      </c>
    </row>
    <row r="919" s="2" customFormat="1" ht="16.5" customHeight="1">
      <c r="A919" s="39"/>
      <c r="B919" s="40"/>
      <c r="C919" s="233" t="s">
        <v>694</v>
      </c>
      <c r="D919" s="233" t="s">
        <v>160</v>
      </c>
      <c r="E919" s="234" t="s">
        <v>1153</v>
      </c>
      <c r="F919" s="235" t="s">
        <v>1154</v>
      </c>
      <c r="G919" s="236" t="s">
        <v>198</v>
      </c>
      <c r="H919" s="237">
        <v>4.2000000000000002</v>
      </c>
      <c r="I919" s="238"/>
      <c r="J919" s="239">
        <f>ROUND(I919*H919,2)</f>
        <v>0</v>
      </c>
      <c r="K919" s="235" t="s">
        <v>164</v>
      </c>
      <c r="L919" s="45"/>
      <c r="M919" s="240" t="s">
        <v>1</v>
      </c>
      <c r="N919" s="241" t="s">
        <v>40</v>
      </c>
      <c r="O919" s="93"/>
      <c r="P919" s="242">
        <f>O919*H919</f>
        <v>0</v>
      </c>
      <c r="Q919" s="242">
        <v>0.0030799999999999998</v>
      </c>
      <c r="R919" s="242">
        <f>Q919*H919</f>
        <v>0.012936</v>
      </c>
      <c r="S919" s="242">
        <v>0</v>
      </c>
      <c r="T919" s="243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44" t="s">
        <v>210</v>
      </c>
      <c r="AT919" s="244" t="s">
        <v>160</v>
      </c>
      <c r="AU919" s="244" t="s">
        <v>81</v>
      </c>
      <c r="AY919" s="18" t="s">
        <v>158</v>
      </c>
      <c r="BE919" s="245">
        <f>IF(N919="základní",J919,0)</f>
        <v>0</v>
      </c>
      <c r="BF919" s="245">
        <f>IF(N919="snížená",J919,0)</f>
        <v>0</v>
      </c>
      <c r="BG919" s="245">
        <f>IF(N919="zákl. přenesená",J919,0)</f>
        <v>0</v>
      </c>
      <c r="BH919" s="245">
        <f>IF(N919="sníž. přenesená",J919,0)</f>
        <v>0</v>
      </c>
      <c r="BI919" s="245">
        <f>IF(N919="nulová",J919,0)</f>
        <v>0</v>
      </c>
      <c r="BJ919" s="18" t="s">
        <v>165</v>
      </c>
      <c r="BK919" s="245">
        <f>ROUND(I919*H919,2)</f>
        <v>0</v>
      </c>
      <c r="BL919" s="18" t="s">
        <v>210</v>
      </c>
      <c r="BM919" s="244" t="s">
        <v>1155</v>
      </c>
    </row>
    <row r="920" s="13" customFormat="1">
      <c r="A920" s="13"/>
      <c r="B920" s="246"/>
      <c r="C920" s="247"/>
      <c r="D920" s="248" t="s">
        <v>166</v>
      </c>
      <c r="E920" s="249" t="s">
        <v>1</v>
      </c>
      <c r="F920" s="250" t="s">
        <v>1156</v>
      </c>
      <c r="G920" s="247"/>
      <c r="H920" s="249" t="s">
        <v>1</v>
      </c>
      <c r="I920" s="251"/>
      <c r="J920" s="247"/>
      <c r="K920" s="247"/>
      <c r="L920" s="252"/>
      <c r="M920" s="253"/>
      <c r="N920" s="254"/>
      <c r="O920" s="254"/>
      <c r="P920" s="254"/>
      <c r="Q920" s="254"/>
      <c r="R920" s="254"/>
      <c r="S920" s="254"/>
      <c r="T920" s="25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56" t="s">
        <v>166</v>
      </c>
      <c r="AU920" s="256" t="s">
        <v>81</v>
      </c>
      <c r="AV920" s="13" t="s">
        <v>79</v>
      </c>
      <c r="AW920" s="13" t="s">
        <v>30</v>
      </c>
      <c r="AX920" s="13" t="s">
        <v>73</v>
      </c>
      <c r="AY920" s="256" t="s">
        <v>158</v>
      </c>
    </row>
    <row r="921" s="14" customFormat="1">
      <c r="A921" s="14"/>
      <c r="B921" s="257"/>
      <c r="C921" s="258"/>
      <c r="D921" s="248" t="s">
        <v>166</v>
      </c>
      <c r="E921" s="259" t="s">
        <v>1</v>
      </c>
      <c r="F921" s="260" t="s">
        <v>1157</v>
      </c>
      <c r="G921" s="258"/>
      <c r="H921" s="261">
        <v>4.2000000000000002</v>
      </c>
      <c r="I921" s="262"/>
      <c r="J921" s="258"/>
      <c r="K921" s="258"/>
      <c r="L921" s="263"/>
      <c r="M921" s="264"/>
      <c r="N921" s="265"/>
      <c r="O921" s="265"/>
      <c r="P921" s="265"/>
      <c r="Q921" s="265"/>
      <c r="R921" s="265"/>
      <c r="S921" s="265"/>
      <c r="T921" s="266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7" t="s">
        <v>166</v>
      </c>
      <c r="AU921" s="267" t="s">
        <v>81</v>
      </c>
      <c r="AV921" s="14" t="s">
        <v>81</v>
      </c>
      <c r="AW921" s="14" t="s">
        <v>30</v>
      </c>
      <c r="AX921" s="14" t="s">
        <v>73</v>
      </c>
      <c r="AY921" s="267" t="s">
        <v>158</v>
      </c>
    </row>
    <row r="922" s="15" customFormat="1">
      <c r="A922" s="15"/>
      <c r="B922" s="268"/>
      <c r="C922" s="269"/>
      <c r="D922" s="248" t="s">
        <v>166</v>
      </c>
      <c r="E922" s="270" t="s">
        <v>1</v>
      </c>
      <c r="F922" s="271" t="s">
        <v>169</v>
      </c>
      <c r="G922" s="269"/>
      <c r="H922" s="272">
        <v>4.2000000000000002</v>
      </c>
      <c r="I922" s="273"/>
      <c r="J922" s="269"/>
      <c r="K922" s="269"/>
      <c r="L922" s="274"/>
      <c r="M922" s="275"/>
      <c r="N922" s="276"/>
      <c r="O922" s="276"/>
      <c r="P922" s="276"/>
      <c r="Q922" s="276"/>
      <c r="R922" s="276"/>
      <c r="S922" s="276"/>
      <c r="T922" s="277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78" t="s">
        <v>166</v>
      </c>
      <c r="AU922" s="278" t="s">
        <v>81</v>
      </c>
      <c r="AV922" s="15" t="s">
        <v>165</v>
      </c>
      <c r="AW922" s="15" t="s">
        <v>30</v>
      </c>
      <c r="AX922" s="15" t="s">
        <v>79</v>
      </c>
      <c r="AY922" s="278" t="s">
        <v>158</v>
      </c>
    </row>
    <row r="923" s="2" customFormat="1" ht="16.5" customHeight="1">
      <c r="A923" s="39"/>
      <c r="B923" s="40"/>
      <c r="C923" s="233" t="s">
        <v>1158</v>
      </c>
      <c r="D923" s="233" t="s">
        <v>160</v>
      </c>
      <c r="E923" s="234" t="s">
        <v>1159</v>
      </c>
      <c r="F923" s="235" t="s">
        <v>1160</v>
      </c>
      <c r="G923" s="236" t="s">
        <v>198</v>
      </c>
      <c r="H923" s="237">
        <v>2</v>
      </c>
      <c r="I923" s="238"/>
      <c r="J923" s="239">
        <f>ROUND(I923*H923,2)</f>
        <v>0</v>
      </c>
      <c r="K923" s="235" t="s">
        <v>164</v>
      </c>
      <c r="L923" s="45"/>
      <c r="M923" s="240" t="s">
        <v>1</v>
      </c>
      <c r="N923" s="241" t="s">
        <v>40</v>
      </c>
      <c r="O923" s="93"/>
      <c r="P923" s="242">
        <f>O923*H923</f>
        <v>0</v>
      </c>
      <c r="Q923" s="242">
        <v>0.00142</v>
      </c>
      <c r="R923" s="242">
        <f>Q923*H923</f>
        <v>0.0028400000000000001</v>
      </c>
      <c r="S923" s="242">
        <v>0</v>
      </c>
      <c r="T923" s="243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4" t="s">
        <v>210</v>
      </c>
      <c r="AT923" s="244" t="s">
        <v>160</v>
      </c>
      <c r="AU923" s="244" t="s">
        <v>81</v>
      </c>
      <c r="AY923" s="18" t="s">
        <v>158</v>
      </c>
      <c r="BE923" s="245">
        <f>IF(N923="základní",J923,0)</f>
        <v>0</v>
      </c>
      <c r="BF923" s="245">
        <f>IF(N923="snížená",J923,0)</f>
        <v>0</v>
      </c>
      <c r="BG923" s="245">
        <f>IF(N923="zákl. přenesená",J923,0)</f>
        <v>0</v>
      </c>
      <c r="BH923" s="245">
        <f>IF(N923="sníž. přenesená",J923,0)</f>
        <v>0</v>
      </c>
      <c r="BI923" s="245">
        <f>IF(N923="nulová",J923,0)</f>
        <v>0</v>
      </c>
      <c r="BJ923" s="18" t="s">
        <v>165</v>
      </c>
      <c r="BK923" s="245">
        <f>ROUND(I923*H923,2)</f>
        <v>0</v>
      </c>
      <c r="BL923" s="18" t="s">
        <v>210</v>
      </c>
      <c r="BM923" s="244" t="s">
        <v>1161</v>
      </c>
    </row>
    <row r="924" s="2" customFormat="1" ht="16.5" customHeight="1">
      <c r="A924" s="39"/>
      <c r="B924" s="40"/>
      <c r="C924" s="279" t="s">
        <v>697</v>
      </c>
      <c r="D924" s="279" t="s">
        <v>355</v>
      </c>
      <c r="E924" s="280" t="s">
        <v>1162</v>
      </c>
      <c r="F924" s="281" t="s">
        <v>1163</v>
      </c>
      <c r="G924" s="282" t="s">
        <v>329</v>
      </c>
      <c r="H924" s="283">
        <v>6</v>
      </c>
      <c r="I924" s="284"/>
      <c r="J924" s="285">
        <f>ROUND(I924*H924,2)</f>
        <v>0</v>
      </c>
      <c r="K924" s="281" t="s">
        <v>164</v>
      </c>
      <c r="L924" s="286"/>
      <c r="M924" s="287" t="s">
        <v>1</v>
      </c>
      <c r="N924" s="288" t="s">
        <v>40</v>
      </c>
      <c r="O924" s="93"/>
      <c r="P924" s="242">
        <f>O924*H924</f>
        <v>0</v>
      </c>
      <c r="Q924" s="242">
        <v>0.00027999999999999998</v>
      </c>
      <c r="R924" s="242">
        <f>Q924*H924</f>
        <v>0.0016799999999999999</v>
      </c>
      <c r="S924" s="242">
        <v>0</v>
      </c>
      <c r="T924" s="243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44" t="s">
        <v>254</v>
      </c>
      <c r="AT924" s="244" t="s">
        <v>355</v>
      </c>
      <c r="AU924" s="244" t="s">
        <v>81</v>
      </c>
      <c r="AY924" s="18" t="s">
        <v>158</v>
      </c>
      <c r="BE924" s="245">
        <f>IF(N924="základní",J924,0)</f>
        <v>0</v>
      </c>
      <c r="BF924" s="245">
        <f>IF(N924="snížená",J924,0)</f>
        <v>0</v>
      </c>
      <c r="BG924" s="245">
        <f>IF(N924="zákl. přenesená",J924,0)</f>
        <v>0</v>
      </c>
      <c r="BH924" s="245">
        <f>IF(N924="sníž. přenesená",J924,0)</f>
        <v>0</v>
      </c>
      <c r="BI924" s="245">
        <f>IF(N924="nulová",J924,0)</f>
        <v>0</v>
      </c>
      <c r="BJ924" s="18" t="s">
        <v>165</v>
      </c>
      <c r="BK924" s="245">
        <f>ROUND(I924*H924,2)</f>
        <v>0</v>
      </c>
      <c r="BL924" s="18" t="s">
        <v>210</v>
      </c>
      <c r="BM924" s="244" t="s">
        <v>1164</v>
      </c>
    </row>
    <row r="925" s="2" customFormat="1" ht="16.5" customHeight="1">
      <c r="A925" s="39"/>
      <c r="B925" s="40"/>
      <c r="C925" s="233" t="s">
        <v>1165</v>
      </c>
      <c r="D925" s="233" t="s">
        <v>160</v>
      </c>
      <c r="E925" s="234" t="s">
        <v>1166</v>
      </c>
      <c r="F925" s="235" t="s">
        <v>1167</v>
      </c>
      <c r="G925" s="236" t="s">
        <v>198</v>
      </c>
      <c r="H925" s="237">
        <v>8</v>
      </c>
      <c r="I925" s="238"/>
      <c r="J925" s="239">
        <f>ROUND(I925*H925,2)</f>
        <v>0</v>
      </c>
      <c r="K925" s="235" t="s">
        <v>164</v>
      </c>
      <c r="L925" s="45"/>
      <c r="M925" s="240" t="s">
        <v>1</v>
      </c>
      <c r="N925" s="241" t="s">
        <v>40</v>
      </c>
      <c r="O925" s="93"/>
      <c r="P925" s="242">
        <f>O925*H925</f>
        <v>0</v>
      </c>
      <c r="Q925" s="242">
        <v>0.0074400000000000004</v>
      </c>
      <c r="R925" s="242">
        <f>Q925*H925</f>
        <v>0.059520000000000003</v>
      </c>
      <c r="S925" s="242">
        <v>0</v>
      </c>
      <c r="T925" s="243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44" t="s">
        <v>210</v>
      </c>
      <c r="AT925" s="244" t="s">
        <v>160</v>
      </c>
      <c r="AU925" s="244" t="s">
        <v>81</v>
      </c>
      <c r="AY925" s="18" t="s">
        <v>158</v>
      </c>
      <c r="BE925" s="245">
        <f>IF(N925="základní",J925,0)</f>
        <v>0</v>
      </c>
      <c r="BF925" s="245">
        <f>IF(N925="snížená",J925,0)</f>
        <v>0</v>
      </c>
      <c r="BG925" s="245">
        <f>IF(N925="zákl. přenesená",J925,0)</f>
        <v>0</v>
      </c>
      <c r="BH925" s="245">
        <f>IF(N925="sníž. přenesená",J925,0)</f>
        <v>0</v>
      </c>
      <c r="BI925" s="245">
        <f>IF(N925="nulová",J925,0)</f>
        <v>0</v>
      </c>
      <c r="BJ925" s="18" t="s">
        <v>165</v>
      </c>
      <c r="BK925" s="245">
        <f>ROUND(I925*H925,2)</f>
        <v>0</v>
      </c>
      <c r="BL925" s="18" t="s">
        <v>210</v>
      </c>
      <c r="BM925" s="244" t="s">
        <v>1168</v>
      </c>
    </row>
    <row r="926" s="2" customFormat="1" ht="16.5" customHeight="1">
      <c r="A926" s="39"/>
      <c r="B926" s="40"/>
      <c r="C926" s="279" t="s">
        <v>701</v>
      </c>
      <c r="D926" s="279" t="s">
        <v>355</v>
      </c>
      <c r="E926" s="280" t="s">
        <v>633</v>
      </c>
      <c r="F926" s="281" t="s">
        <v>634</v>
      </c>
      <c r="G926" s="282" t="s">
        <v>329</v>
      </c>
      <c r="H926" s="283">
        <v>9</v>
      </c>
      <c r="I926" s="284"/>
      <c r="J926" s="285">
        <f>ROUND(I926*H926,2)</f>
        <v>0</v>
      </c>
      <c r="K926" s="281" t="s">
        <v>164</v>
      </c>
      <c r="L926" s="286"/>
      <c r="M926" s="287" t="s">
        <v>1</v>
      </c>
      <c r="N926" s="288" t="s">
        <v>40</v>
      </c>
      <c r="O926" s="93"/>
      <c r="P926" s="242">
        <f>O926*H926</f>
        <v>0</v>
      </c>
      <c r="Q926" s="242">
        <v>0.00035</v>
      </c>
      <c r="R926" s="242">
        <f>Q926*H926</f>
        <v>0.00315</v>
      </c>
      <c r="S926" s="242">
        <v>0</v>
      </c>
      <c r="T926" s="243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4" t="s">
        <v>254</v>
      </c>
      <c r="AT926" s="244" t="s">
        <v>355</v>
      </c>
      <c r="AU926" s="244" t="s">
        <v>81</v>
      </c>
      <c r="AY926" s="18" t="s">
        <v>158</v>
      </c>
      <c r="BE926" s="245">
        <f>IF(N926="základní",J926,0)</f>
        <v>0</v>
      </c>
      <c r="BF926" s="245">
        <f>IF(N926="snížená",J926,0)</f>
        <v>0</v>
      </c>
      <c r="BG926" s="245">
        <f>IF(N926="zákl. přenesená",J926,0)</f>
        <v>0</v>
      </c>
      <c r="BH926" s="245">
        <f>IF(N926="sníž. přenesená",J926,0)</f>
        <v>0</v>
      </c>
      <c r="BI926" s="245">
        <f>IF(N926="nulová",J926,0)</f>
        <v>0</v>
      </c>
      <c r="BJ926" s="18" t="s">
        <v>165</v>
      </c>
      <c r="BK926" s="245">
        <f>ROUND(I926*H926,2)</f>
        <v>0</v>
      </c>
      <c r="BL926" s="18" t="s">
        <v>210</v>
      </c>
      <c r="BM926" s="244" t="s">
        <v>1169</v>
      </c>
    </row>
    <row r="927" s="2" customFormat="1" ht="21.75" customHeight="1">
      <c r="A927" s="39"/>
      <c r="B927" s="40"/>
      <c r="C927" s="279" t="s">
        <v>1170</v>
      </c>
      <c r="D927" s="279" t="s">
        <v>355</v>
      </c>
      <c r="E927" s="280" t="s">
        <v>1171</v>
      </c>
      <c r="F927" s="281" t="s">
        <v>1172</v>
      </c>
      <c r="G927" s="282" t="s">
        <v>329</v>
      </c>
      <c r="H927" s="283">
        <v>1</v>
      </c>
      <c r="I927" s="284"/>
      <c r="J927" s="285">
        <f>ROUND(I927*H927,2)</f>
        <v>0</v>
      </c>
      <c r="K927" s="281" t="s">
        <v>164</v>
      </c>
      <c r="L927" s="286"/>
      <c r="M927" s="287" t="s">
        <v>1</v>
      </c>
      <c r="N927" s="288" t="s">
        <v>40</v>
      </c>
      <c r="O927" s="93"/>
      <c r="P927" s="242">
        <f>O927*H927</f>
        <v>0</v>
      </c>
      <c r="Q927" s="242">
        <v>0.00069999999999999999</v>
      </c>
      <c r="R927" s="242">
        <f>Q927*H927</f>
        <v>0.00069999999999999999</v>
      </c>
      <c r="S927" s="242">
        <v>0</v>
      </c>
      <c r="T927" s="243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44" t="s">
        <v>254</v>
      </c>
      <c r="AT927" s="244" t="s">
        <v>355</v>
      </c>
      <c r="AU927" s="244" t="s">
        <v>81</v>
      </c>
      <c r="AY927" s="18" t="s">
        <v>158</v>
      </c>
      <c r="BE927" s="245">
        <f>IF(N927="základní",J927,0)</f>
        <v>0</v>
      </c>
      <c r="BF927" s="245">
        <f>IF(N927="snížená",J927,0)</f>
        <v>0</v>
      </c>
      <c r="BG927" s="245">
        <f>IF(N927="zákl. přenesená",J927,0)</f>
        <v>0</v>
      </c>
      <c r="BH927" s="245">
        <f>IF(N927="sníž. přenesená",J927,0)</f>
        <v>0</v>
      </c>
      <c r="BI927" s="245">
        <f>IF(N927="nulová",J927,0)</f>
        <v>0</v>
      </c>
      <c r="BJ927" s="18" t="s">
        <v>165</v>
      </c>
      <c r="BK927" s="245">
        <f>ROUND(I927*H927,2)</f>
        <v>0</v>
      </c>
      <c r="BL927" s="18" t="s">
        <v>210</v>
      </c>
      <c r="BM927" s="244" t="s">
        <v>1173</v>
      </c>
    </row>
    <row r="928" s="2" customFormat="1" ht="16.5" customHeight="1">
      <c r="A928" s="39"/>
      <c r="B928" s="40"/>
      <c r="C928" s="279" t="s">
        <v>704</v>
      </c>
      <c r="D928" s="279" t="s">
        <v>355</v>
      </c>
      <c r="E928" s="280" t="s">
        <v>640</v>
      </c>
      <c r="F928" s="281" t="s">
        <v>641</v>
      </c>
      <c r="G928" s="282" t="s">
        <v>329</v>
      </c>
      <c r="H928" s="283">
        <v>2</v>
      </c>
      <c r="I928" s="284"/>
      <c r="J928" s="285">
        <f>ROUND(I928*H928,2)</f>
        <v>0</v>
      </c>
      <c r="K928" s="281" t="s">
        <v>164</v>
      </c>
      <c r="L928" s="286"/>
      <c r="M928" s="287" t="s">
        <v>1</v>
      </c>
      <c r="N928" s="288" t="s">
        <v>40</v>
      </c>
      <c r="O928" s="93"/>
      <c r="P928" s="242">
        <f>O928*H928</f>
        <v>0</v>
      </c>
      <c r="Q928" s="242">
        <v>0.00088000000000000003</v>
      </c>
      <c r="R928" s="242">
        <f>Q928*H928</f>
        <v>0.0017600000000000001</v>
      </c>
      <c r="S928" s="242">
        <v>0</v>
      </c>
      <c r="T928" s="243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44" t="s">
        <v>254</v>
      </c>
      <c r="AT928" s="244" t="s">
        <v>355</v>
      </c>
      <c r="AU928" s="244" t="s">
        <v>81</v>
      </c>
      <c r="AY928" s="18" t="s">
        <v>158</v>
      </c>
      <c r="BE928" s="245">
        <f>IF(N928="základní",J928,0)</f>
        <v>0</v>
      </c>
      <c r="BF928" s="245">
        <f>IF(N928="snížená",J928,0)</f>
        <v>0</v>
      </c>
      <c r="BG928" s="245">
        <f>IF(N928="zákl. přenesená",J928,0)</f>
        <v>0</v>
      </c>
      <c r="BH928" s="245">
        <f>IF(N928="sníž. přenesená",J928,0)</f>
        <v>0</v>
      </c>
      <c r="BI928" s="245">
        <f>IF(N928="nulová",J928,0)</f>
        <v>0</v>
      </c>
      <c r="BJ928" s="18" t="s">
        <v>165</v>
      </c>
      <c r="BK928" s="245">
        <f>ROUND(I928*H928,2)</f>
        <v>0</v>
      </c>
      <c r="BL928" s="18" t="s">
        <v>210</v>
      </c>
      <c r="BM928" s="244" t="s">
        <v>1174</v>
      </c>
    </row>
    <row r="929" s="2" customFormat="1" ht="16.5" customHeight="1">
      <c r="A929" s="39"/>
      <c r="B929" s="40"/>
      <c r="C929" s="233" t="s">
        <v>1175</v>
      </c>
      <c r="D929" s="233" t="s">
        <v>160</v>
      </c>
      <c r="E929" s="234" t="s">
        <v>1176</v>
      </c>
      <c r="F929" s="235" t="s">
        <v>1177</v>
      </c>
      <c r="G929" s="236" t="s">
        <v>198</v>
      </c>
      <c r="H929" s="237">
        <v>11</v>
      </c>
      <c r="I929" s="238"/>
      <c r="J929" s="239">
        <f>ROUND(I929*H929,2)</f>
        <v>0</v>
      </c>
      <c r="K929" s="235" t="s">
        <v>164</v>
      </c>
      <c r="L929" s="45"/>
      <c r="M929" s="240" t="s">
        <v>1</v>
      </c>
      <c r="N929" s="241" t="s">
        <v>40</v>
      </c>
      <c r="O929" s="93"/>
      <c r="P929" s="242">
        <f>O929*H929</f>
        <v>0</v>
      </c>
      <c r="Q929" s="242">
        <v>0.00040999999999999999</v>
      </c>
      <c r="R929" s="242">
        <f>Q929*H929</f>
        <v>0.0045100000000000001</v>
      </c>
      <c r="S929" s="242">
        <v>0</v>
      </c>
      <c r="T929" s="243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44" t="s">
        <v>210</v>
      </c>
      <c r="AT929" s="244" t="s">
        <v>160</v>
      </c>
      <c r="AU929" s="244" t="s">
        <v>81</v>
      </c>
      <c r="AY929" s="18" t="s">
        <v>158</v>
      </c>
      <c r="BE929" s="245">
        <f>IF(N929="základní",J929,0)</f>
        <v>0</v>
      </c>
      <c r="BF929" s="245">
        <f>IF(N929="snížená",J929,0)</f>
        <v>0</v>
      </c>
      <c r="BG929" s="245">
        <f>IF(N929="zákl. přenesená",J929,0)</f>
        <v>0</v>
      </c>
      <c r="BH929" s="245">
        <f>IF(N929="sníž. přenesená",J929,0)</f>
        <v>0</v>
      </c>
      <c r="BI929" s="245">
        <f>IF(N929="nulová",J929,0)</f>
        <v>0</v>
      </c>
      <c r="BJ929" s="18" t="s">
        <v>165</v>
      </c>
      <c r="BK929" s="245">
        <f>ROUND(I929*H929,2)</f>
        <v>0</v>
      </c>
      <c r="BL929" s="18" t="s">
        <v>210</v>
      </c>
      <c r="BM929" s="244" t="s">
        <v>1178</v>
      </c>
    </row>
    <row r="930" s="2" customFormat="1" ht="16.5" customHeight="1">
      <c r="A930" s="39"/>
      <c r="B930" s="40"/>
      <c r="C930" s="233" t="s">
        <v>708</v>
      </c>
      <c r="D930" s="233" t="s">
        <v>160</v>
      </c>
      <c r="E930" s="234" t="s">
        <v>1179</v>
      </c>
      <c r="F930" s="235" t="s">
        <v>1180</v>
      </c>
      <c r="G930" s="236" t="s">
        <v>198</v>
      </c>
      <c r="H930" s="237">
        <v>2</v>
      </c>
      <c r="I930" s="238"/>
      <c r="J930" s="239">
        <f>ROUND(I930*H930,2)</f>
        <v>0</v>
      </c>
      <c r="K930" s="235" t="s">
        <v>164</v>
      </c>
      <c r="L930" s="45"/>
      <c r="M930" s="240" t="s">
        <v>1</v>
      </c>
      <c r="N930" s="241" t="s">
        <v>40</v>
      </c>
      <c r="O930" s="93"/>
      <c r="P930" s="242">
        <f>O930*H930</f>
        <v>0</v>
      </c>
      <c r="Q930" s="242">
        <v>0.00048000000000000001</v>
      </c>
      <c r="R930" s="242">
        <f>Q930*H930</f>
        <v>0.00096000000000000002</v>
      </c>
      <c r="S930" s="242">
        <v>0</v>
      </c>
      <c r="T930" s="243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44" t="s">
        <v>210</v>
      </c>
      <c r="AT930" s="244" t="s">
        <v>160</v>
      </c>
      <c r="AU930" s="244" t="s">
        <v>81</v>
      </c>
      <c r="AY930" s="18" t="s">
        <v>158</v>
      </c>
      <c r="BE930" s="245">
        <f>IF(N930="základní",J930,0)</f>
        <v>0</v>
      </c>
      <c r="BF930" s="245">
        <f>IF(N930="snížená",J930,0)</f>
        <v>0</v>
      </c>
      <c r="BG930" s="245">
        <f>IF(N930="zákl. přenesená",J930,0)</f>
        <v>0</v>
      </c>
      <c r="BH930" s="245">
        <f>IF(N930="sníž. přenesená",J930,0)</f>
        <v>0</v>
      </c>
      <c r="BI930" s="245">
        <f>IF(N930="nulová",J930,0)</f>
        <v>0</v>
      </c>
      <c r="BJ930" s="18" t="s">
        <v>165</v>
      </c>
      <c r="BK930" s="245">
        <f>ROUND(I930*H930,2)</f>
        <v>0</v>
      </c>
      <c r="BL930" s="18" t="s">
        <v>210</v>
      </c>
      <c r="BM930" s="244" t="s">
        <v>1181</v>
      </c>
    </row>
    <row r="931" s="2" customFormat="1" ht="16.5" customHeight="1">
      <c r="A931" s="39"/>
      <c r="B931" s="40"/>
      <c r="C931" s="233" t="s">
        <v>1182</v>
      </c>
      <c r="D931" s="233" t="s">
        <v>160</v>
      </c>
      <c r="E931" s="234" t="s">
        <v>1183</v>
      </c>
      <c r="F931" s="235" t="s">
        <v>1184</v>
      </c>
      <c r="G931" s="236" t="s">
        <v>198</v>
      </c>
      <c r="H931" s="237">
        <v>5.5</v>
      </c>
      <c r="I931" s="238"/>
      <c r="J931" s="239">
        <f>ROUND(I931*H931,2)</f>
        <v>0</v>
      </c>
      <c r="K931" s="235" t="s">
        <v>164</v>
      </c>
      <c r="L931" s="45"/>
      <c r="M931" s="240" t="s">
        <v>1</v>
      </c>
      <c r="N931" s="241" t="s">
        <v>40</v>
      </c>
      <c r="O931" s="93"/>
      <c r="P931" s="242">
        <f>O931*H931</f>
        <v>0</v>
      </c>
      <c r="Q931" s="242">
        <v>0.00071000000000000002</v>
      </c>
      <c r="R931" s="242">
        <f>Q931*H931</f>
        <v>0.0039050000000000001</v>
      </c>
      <c r="S931" s="242">
        <v>0</v>
      </c>
      <c r="T931" s="243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44" t="s">
        <v>210</v>
      </c>
      <c r="AT931" s="244" t="s">
        <v>160</v>
      </c>
      <c r="AU931" s="244" t="s">
        <v>81</v>
      </c>
      <c r="AY931" s="18" t="s">
        <v>158</v>
      </c>
      <c r="BE931" s="245">
        <f>IF(N931="základní",J931,0)</f>
        <v>0</v>
      </c>
      <c r="BF931" s="245">
        <f>IF(N931="snížená",J931,0)</f>
        <v>0</v>
      </c>
      <c r="BG931" s="245">
        <f>IF(N931="zákl. přenesená",J931,0)</f>
        <v>0</v>
      </c>
      <c r="BH931" s="245">
        <f>IF(N931="sníž. přenesená",J931,0)</f>
        <v>0</v>
      </c>
      <c r="BI931" s="245">
        <f>IF(N931="nulová",J931,0)</f>
        <v>0</v>
      </c>
      <c r="BJ931" s="18" t="s">
        <v>165</v>
      </c>
      <c r="BK931" s="245">
        <f>ROUND(I931*H931,2)</f>
        <v>0</v>
      </c>
      <c r="BL931" s="18" t="s">
        <v>210</v>
      </c>
      <c r="BM931" s="244" t="s">
        <v>1185</v>
      </c>
    </row>
    <row r="932" s="2" customFormat="1" ht="16.5" customHeight="1">
      <c r="A932" s="39"/>
      <c r="B932" s="40"/>
      <c r="C932" s="233" t="s">
        <v>711</v>
      </c>
      <c r="D932" s="233" t="s">
        <v>160</v>
      </c>
      <c r="E932" s="234" t="s">
        <v>1186</v>
      </c>
      <c r="F932" s="235" t="s">
        <v>1187</v>
      </c>
      <c r="G932" s="236" t="s">
        <v>198</v>
      </c>
      <c r="H932" s="237">
        <v>13.5</v>
      </c>
      <c r="I932" s="238"/>
      <c r="J932" s="239">
        <f>ROUND(I932*H932,2)</f>
        <v>0</v>
      </c>
      <c r="K932" s="235" t="s">
        <v>164</v>
      </c>
      <c r="L932" s="45"/>
      <c r="M932" s="240" t="s">
        <v>1</v>
      </c>
      <c r="N932" s="241" t="s">
        <v>40</v>
      </c>
      <c r="O932" s="93"/>
      <c r="P932" s="242">
        <f>O932*H932</f>
        <v>0</v>
      </c>
      <c r="Q932" s="242">
        <v>0.0022399999999999998</v>
      </c>
      <c r="R932" s="242">
        <f>Q932*H932</f>
        <v>0.030239999999999996</v>
      </c>
      <c r="S932" s="242">
        <v>0</v>
      </c>
      <c r="T932" s="243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4" t="s">
        <v>210</v>
      </c>
      <c r="AT932" s="244" t="s">
        <v>160</v>
      </c>
      <c r="AU932" s="244" t="s">
        <v>81</v>
      </c>
      <c r="AY932" s="18" t="s">
        <v>158</v>
      </c>
      <c r="BE932" s="245">
        <f>IF(N932="základní",J932,0)</f>
        <v>0</v>
      </c>
      <c r="BF932" s="245">
        <f>IF(N932="snížená",J932,0)</f>
        <v>0</v>
      </c>
      <c r="BG932" s="245">
        <f>IF(N932="zákl. přenesená",J932,0)</f>
        <v>0</v>
      </c>
      <c r="BH932" s="245">
        <f>IF(N932="sníž. přenesená",J932,0)</f>
        <v>0</v>
      </c>
      <c r="BI932" s="245">
        <f>IF(N932="nulová",J932,0)</f>
        <v>0</v>
      </c>
      <c r="BJ932" s="18" t="s">
        <v>165</v>
      </c>
      <c r="BK932" s="245">
        <f>ROUND(I932*H932,2)</f>
        <v>0</v>
      </c>
      <c r="BL932" s="18" t="s">
        <v>210</v>
      </c>
      <c r="BM932" s="244" t="s">
        <v>1188</v>
      </c>
    </row>
    <row r="933" s="2" customFormat="1" ht="16.5" customHeight="1">
      <c r="A933" s="39"/>
      <c r="B933" s="40"/>
      <c r="C933" s="279" t="s">
        <v>1189</v>
      </c>
      <c r="D933" s="279" t="s">
        <v>355</v>
      </c>
      <c r="E933" s="280" t="s">
        <v>1190</v>
      </c>
      <c r="F933" s="281" t="s">
        <v>1191</v>
      </c>
      <c r="G933" s="282" t="s">
        <v>329</v>
      </c>
      <c r="H933" s="283">
        <v>1</v>
      </c>
      <c r="I933" s="284"/>
      <c r="J933" s="285">
        <f>ROUND(I933*H933,2)</f>
        <v>0</v>
      </c>
      <c r="K933" s="281" t="s">
        <v>164</v>
      </c>
      <c r="L933" s="286"/>
      <c r="M933" s="287" t="s">
        <v>1</v>
      </c>
      <c r="N933" s="288" t="s">
        <v>40</v>
      </c>
      <c r="O933" s="93"/>
      <c r="P933" s="242">
        <f>O933*H933</f>
        <v>0</v>
      </c>
      <c r="Q933" s="242">
        <v>0.00013999999999999999</v>
      </c>
      <c r="R933" s="242">
        <f>Q933*H933</f>
        <v>0.00013999999999999999</v>
      </c>
      <c r="S933" s="242">
        <v>0</v>
      </c>
      <c r="T933" s="243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44" t="s">
        <v>254</v>
      </c>
      <c r="AT933" s="244" t="s">
        <v>355</v>
      </c>
      <c r="AU933" s="244" t="s">
        <v>81</v>
      </c>
      <c r="AY933" s="18" t="s">
        <v>158</v>
      </c>
      <c r="BE933" s="245">
        <f>IF(N933="základní",J933,0)</f>
        <v>0</v>
      </c>
      <c r="BF933" s="245">
        <f>IF(N933="snížená",J933,0)</f>
        <v>0</v>
      </c>
      <c r="BG933" s="245">
        <f>IF(N933="zákl. přenesená",J933,0)</f>
        <v>0</v>
      </c>
      <c r="BH933" s="245">
        <f>IF(N933="sníž. přenesená",J933,0)</f>
        <v>0</v>
      </c>
      <c r="BI933" s="245">
        <f>IF(N933="nulová",J933,0)</f>
        <v>0</v>
      </c>
      <c r="BJ933" s="18" t="s">
        <v>165</v>
      </c>
      <c r="BK933" s="245">
        <f>ROUND(I933*H933,2)</f>
        <v>0</v>
      </c>
      <c r="BL933" s="18" t="s">
        <v>210</v>
      </c>
      <c r="BM933" s="244" t="s">
        <v>1192</v>
      </c>
    </row>
    <row r="934" s="2" customFormat="1" ht="16.5" customHeight="1">
      <c r="A934" s="39"/>
      <c r="B934" s="40"/>
      <c r="C934" s="279" t="s">
        <v>715</v>
      </c>
      <c r="D934" s="279" t="s">
        <v>355</v>
      </c>
      <c r="E934" s="280" t="s">
        <v>1193</v>
      </c>
      <c r="F934" s="281" t="s">
        <v>1194</v>
      </c>
      <c r="G934" s="282" t="s">
        <v>329</v>
      </c>
      <c r="H934" s="283">
        <v>2</v>
      </c>
      <c r="I934" s="284"/>
      <c r="J934" s="285">
        <f>ROUND(I934*H934,2)</f>
        <v>0</v>
      </c>
      <c r="K934" s="281" t="s">
        <v>164</v>
      </c>
      <c r="L934" s="286"/>
      <c r="M934" s="287" t="s">
        <v>1</v>
      </c>
      <c r="N934" s="288" t="s">
        <v>40</v>
      </c>
      <c r="O934" s="93"/>
      <c r="P934" s="242">
        <f>O934*H934</f>
        <v>0</v>
      </c>
      <c r="Q934" s="242">
        <v>0.0012099999999999999</v>
      </c>
      <c r="R934" s="242">
        <f>Q934*H934</f>
        <v>0.0024199999999999998</v>
      </c>
      <c r="S934" s="242">
        <v>0</v>
      </c>
      <c r="T934" s="243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44" t="s">
        <v>254</v>
      </c>
      <c r="AT934" s="244" t="s">
        <v>355</v>
      </c>
      <c r="AU934" s="244" t="s">
        <v>81</v>
      </c>
      <c r="AY934" s="18" t="s">
        <v>158</v>
      </c>
      <c r="BE934" s="245">
        <f>IF(N934="základní",J934,0)</f>
        <v>0</v>
      </c>
      <c r="BF934" s="245">
        <f>IF(N934="snížená",J934,0)</f>
        <v>0</v>
      </c>
      <c r="BG934" s="245">
        <f>IF(N934="zákl. přenesená",J934,0)</f>
        <v>0</v>
      </c>
      <c r="BH934" s="245">
        <f>IF(N934="sníž. přenesená",J934,0)</f>
        <v>0</v>
      </c>
      <c r="BI934" s="245">
        <f>IF(N934="nulová",J934,0)</f>
        <v>0</v>
      </c>
      <c r="BJ934" s="18" t="s">
        <v>165</v>
      </c>
      <c r="BK934" s="245">
        <f>ROUND(I934*H934,2)</f>
        <v>0</v>
      </c>
      <c r="BL934" s="18" t="s">
        <v>210</v>
      </c>
      <c r="BM934" s="244" t="s">
        <v>1195</v>
      </c>
    </row>
    <row r="935" s="2" customFormat="1" ht="16.5" customHeight="1">
      <c r="A935" s="39"/>
      <c r="B935" s="40"/>
      <c r="C935" s="279" t="s">
        <v>1196</v>
      </c>
      <c r="D935" s="279" t="s">
        <v>355</v>
      </c>
      <c r="E935" s="280" t="s">
        <v>1197</v>
      </c>
      <c r="F935" s="281" t="s">
        <v>1198</v>
      </c>
      <c r="G935" s="282" t="s">
        <v>329</v>
      </c>
      <c r="H935" s="283">
        <v>2</v>
      </c>
      <c r="I935" s="284"/>
      <c r="J935" s="285">
        <f>ROUND(I935*H935,2)</f>
        <v>0</v>
      </c>
      <c r="K935" s="281" t="s">
        <v>164</v>
      </c>
      <c r="L935" s="286"/>
      <c r="M935" s="287" t="s">
        <v>1</v>
      </c>
      <c r="N935" s="288" t="s">
        <v>40</v>
      </c>
      <c r="O935" s="93"/>
      <c r="P935" s="242">
        <f>O935*H935</f>
        <v>0</v>
      </c>
      <c r="Q935" s="242">
        <v>0.00010000000000000001</v>
      </c>
      <c r="R935" s="242">
        <f>Q935*H935</f>
        <v>0.00020000000000000001</v>
      </c>
      <c r="S935" s="242">
        <v>0</v>
      </c>
      <c r="T935" s="243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44" t="s">
        <v>254</v>
      </c>
      <c r="AT935" s="244" t="s">
        <v>355</v>
      </c>
      <c r="AU935" s="244" t="s">
        <v>81</v>
      </c>
      <c r="AY935" s="18" t="s">
        <v>158</v>
      </c>
      <c r="BE935" s="245">
        <f>IF(N935="základní",J935,0)</f>
        <v>0</v>
      </c>
      <c r="BF935" s="245">
        <f>IF(N935="snížená",J935,0)</f>
        <v>0</v>
      </c>
      <c r="BG935" s="245">
        <f>IF(N935="zákl. přenesená",J935,0)</f>
        <v>0</v>
      </c>
      <c r="BH935" s="245">
        <f>IF(N935="sníž. přenesená",J935,0)</f>
        <v>0</v>
      </c>
      <c r="BI935" s="245">
        <f>IF(N935="nulová",J935,0)</f>
        <v>0</v>
      </c>
      <c r="BJ935" s="18" t="s">
        <v>165</v>
      </c>
      <c r="BK935" s="245">
        <f>ROUND(I935*H935,2)</f>
        <v>0</v>
      </c>
      <c r="BL935" s="18" t="s">
        <v>210</v>
      </c>
      <c r="BM935" s="244" t="s">
        <v>1199</v>
      </c>
    </row>
    <row r="936" s="2" customFormat="1" ht="21.75" customHeight="1">
      <c r="A936" s="39"/>
      <c r="B936" s="40"/>
      <c r="C936" s="233" t="s">
        <v>718</v>
      </c>
      <c r="D936" s="233" t="s">
        <v>160</v>
      </c>
      <c r="E936" s="234" t="s">
        <v>1200</v>
      </c>
      <c r="F936" s="235" t="s">
        <v>1201</v>
      </c>
      <c r="G936" s="236" t="s">
        <v>329</v>
      </c>
      <c r="H936" s="237">
        <v>4</v>
      </c>
      <c r="I936" s="238"/>
      <c r="J936" s="239">
        <f>ROUND(I936*H936,2)</f>
        <v>0</v>
      </c>
      <c r="K936" s="235" t="s">
        <v>164</v>
      </c>
      <c r="L936" s="45"/>
      <c r="M936" s="240" t="s">
        <v>1</v>
      </c>
      <c r="N936" s="241" t="s">
        <v>40</v>
      </c>
      <c r="O936" s="93"/>
      <c r="P936" s="242">
        <f>O936*H936</f>
        <v>0</v>
      </c>
      <c r="Q936" s="242">
        <v>0.0015</v>
      </c>
      <c r="R936" s="242">
        <f>Q936*H936</f>
        <v>0.0060000000000000001</v>
      </c>
      <c r="S936" s="242">
        <v>0</v>
      </c>
      <c r="T936" s="243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44" t="s">
        <v>210</v>
      </c>
      <c r="AT936" s="244" t="s">
        <v>160</v>
      </c>
      <c r="AU936" s="244" t="s">
        <v>81</v>
      </c>
      <c r="AY936" s="18" t="s">
        <v>158</v>
      </c>
      <c r="BE936" s="245">
        <f>IF(N936="základní",J936,0)</f>
        <v>0</v>
      </c>
      <c r="BF936" s="245">
        <f>IF(N936="snížená",J936,0)</f>
        <v>0</v>
      </c>
      <c r="BG936" s="245">
        <f>IF(N936="zákl. přenesená",J936,0)</f>
        <v>0</v>
      </c>
      <c r="BH936" s="245">
        <f>IF(N936="sníž. přenesená",J936,0)</f>
        <v>0</v>
      </c>
      <c r="BI936" s="245">
        <f>IF(N936="nulová",J936,0)</f>
        <v>0</v>
      </c>
      <c r="BJ936" s="18" t="s">
        <v>165</v>
      </c>
      <c r="BK936" s="245">
        <f>ROUND(I936*H936,2)</f>
        <v>0</v>
      </c>
      <c r="BL936" s="18" t="s">
        <v>210</v>
      </c>
      <c r="BM936" s="244" t="s">
        <v>1202</v>
      </c>
    </row>
    <row r="937" s="2" customFormat="1" ht="21.75" customHeight="1">
      <c r="A937" s="39"/>
      <c r="B937" s="40"/>
      <c r="C937" s="233" t="s">
        <v>1203</v>
      </c>
      <c r="D937" s="233" t="s">
        <v>160</v>
      </c>
      <c r="E937" s="234" t="s">
        <v>1204</v>
      </c>
      <c r="F937" s="235" t="s">
        <v>1205</v>
      </c>
      <c r="G937" s="236" t="s">
        <v>253</v>
      </c>
      <c r="H937" s="237">
        <v>0.13100000000000001</v>
      </c>
      <c r="I937" s="238"/>
      <c r="J937" s="239">
        <f>ROUND(I937*H937,2)</f>
        <v>0</v>
      </c>
      <c r="K937" s="235" t="s">
        <v>164</v>
      </c>
      <c r="L937" s="45"/>
      <c r="M937" s="240" t="s">
        <v>1</v>
      </c>
      <c r="N937" s="241" t="s">
        <v>40</v>
      </c>
      <c r="O937" s="93"/>
      <c r="P937" s="242">
        <f>O937*H937</f>
        <v>0</v>
      </c>
      <c r="Q937" s="242">
        <v>0</v>
      </c>
      <c r="R937" s="242">
        <f>Q937*H937</f>
        <v>0</v>
      </c>
      <c r="S937" s="242">
        <v>0</v>
      </c>
      <c r="T937" s="243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44" t="s">
        <v>210</v>
      </c>
      <c r="AT937" s="244" t="s">
        <v>160</v>
      </c>
      <c r="AU937" s="244" t="s">
        <v>81</v>
      </c>
      <c r="AY937" s="18" t="s">
        <v>158</v>
      </c>
      <c r="BE937" s="245">
        <f>IF(N937="základní",J937,0)</f>
        <v>0</v>
      </c>
      <c r="BF937" s="245">
        <f>IF(N937="snížená",J937,0)</f>
        <v>0</v>
      </c>
      <c r="BG937" s="245">
        <f>IF(N937="zákl. přenesená",J937,0)</f>
        <v>0</v>
      </c>
      <c r="BH937" s="245">
        <f>IF(N937="sníž. přenesená",J937,0)</f>
        <v>0</v>
      </c>
      <c r="BI937" s="245">
        <f>IF(N937="nulová",J937,0)</f>
        <v>0</v>
      </c>
      <c r="BJ937" s="18" t="s">
        <v>165</v>
      </c>
      <c r="BK937" s="245">
        <f>ROUND(I937*H937,2)</f>
        <v>0</v>
      </c>
      <c r="BL937" s="18" t="s">
        <v>210</v>
      </c>
      <c r="BM937" s="244" t="s">
        <v>1206</v>
      </c>
    </row>
    <row r="938" s="12" customFormat="1" ht="22.8" customHeight="1">
      <c r="A938" s="12"/>
      <c r="B938" s="217"/>
      <c r="C938" s="218"/>
      <c r="D938" s="219" t="s">
        <v>72</v>
      </c>
      <c r="E938" s="231" t="s">
        <v>1207</v>
      </c>
      <c r="F938" s="231" t="s">
        <v>1208</v>
      </c>
      <c r="G938" s="218"/>
      <c r="H938" s="218"/>
      <c r="I938" s="221"/>
      <c r="J938" s="232">
        <f>BK938</f>
        <v>0</v>
      </c>
      <c r="K938" s="218"/>
      <c r="L938" s="223"/>
      <c r="M938" s="224"/>
      <c r="N938" s="225"/>
      <c r="O938" s="225"/>
      <c r="P938" s="226">
        <f>SUM(P939:P977)</f>
        <v>0</v>
      </c>
      <c r="Q938" s="225"/>
      <c r="R938" s="226">
        <f>SUM(R939:R977)</f>
        <v>0.17465000000000003</v>
      </c>
      <c r="S938" s="225"/>
      <c r="T938" s="227">
        <f>SUM(T939:T977)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28" t="s">
        <v>81</v>
      </c>
      <c r="AT938" s="229" t="s">
        <v>72</v>
      </c>
      <c r="AU938" s="229" t="s">
        <v>79</v>
      </c>
      <c r="AY938" s="228" t="s">
        <v>158</v>
      </c>
      <c r="BK938" s="230">
        <f>SUM(BK939:BK977)</f>
        <v>0</v>
      </c>
    </row>
    <row r="939" s="2" customFormat="1" ht="21.75" customHeight="1">
      <c r="A939" s="39"/>
      <c r="B939" s="40"/>
      <c r="C939" s="233" t="s">
        <v>723</v>
      </c>
      <c r="D939" s="233" t="s">
        <v>160</v>
      </c>
      <c r="E939" s="234" t="s">
        <v>1209</v>
      </c>
      <c r="F939" s="235" t="s">
        <v>1210</v>
      </c>
      <c r="G939" s="236" t="s">
        <v>198</v>
      </c>
      <c r="H939" s="237">
        <v>4</v>
      </c>
      <c r="I939" s="238"/>
      <c r="J939" s="239">
        <f>ROUND(I939*H939,2)</f>
        <v>0</v>
      </c>
      <c r="K939" s="235" t="s">
        <v>164</v>
      </c>
      <c r="L939" s="45"/>
      <c r="M939" s="240" t="s">
        <v>1</v>
      </c>
      <c r="N939" s="241" t="s">
        <v>40</v>
      </c>
      <c r="O939" s="93"/>
      <c r="P939" s="242">
        <f>O939*H939</f>
        <v>0</v>
      </c>
      <c r="Q939" s="242">
        <v>0.00050000000000000001</v>
      </c>
      <c r="R939" s="242">
        <f>Q939*H939</f>
        <v>0.002</v>
      </c>
      <c r="S939" s="242">
        <v>0</v>
      </c>
      <c r="T939" s="243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44" t="s">
        <v>210</v>
      </c>
      <c r="AT939" s="244" t="s">
        <v>160</v>
      </c>
      <c r="AU939" s="244" t="s">
        <v>81</v>
      </c>
      <c r="AY939" s="18" t="s">
        <v>158</v>
      </c>
      <c r="BE939" s="245">
        <f>IF(N939="základní",J939,0)</f>
        <v>0</v>
      </c>
      <c r="BF939" s="245">
        <f>IF(N939="snížená",J939,0)</f>
        <v>0</v>
      </c>
      <c r="BG939" s="245">
        <f>IF(N939="zákl. přenesená",J939,0)</f>
        <v>0</v>
      </c>
      <c r="BH939" s="245">
        <f>IF(N939="sníž. přenesená",J939,0)</f>
        <v>0</v>
      </c>
      <c r="BI939" s="245">
        <f>IF(N939="nulová",J939,0)</f>
        <v>0</v>
      </c>
      <c r="BJ939" s="18" t="s">
        <v>165</v>
      </c>
      <c r="BK939" s="245">
        <f>ROUND(I939*H939,2)</f>
        <v>0</v>
      </c>
      <c r="BL939" s="18" t="s">
        <v>210</v>
      </c>
      <c r="BM939" s="244" t="s">
        <v>1211</v>
      </c>
    </row>
    <row r="940" s="2" customFormat="1" ht="21.75" customHeight="1">
      <c r="A940" s="39"/>
      <c r="B940" s="40"/>
      <c r="C940" s="233" t="s">
        <v>1212</v>
      </c>
      <c r="D940" s="233" t="s">
        <v>160</v>
      </c>
      <c r="E940" s="234" t="s">
        <v>1213</v>
      </c>
      <c r="F940" s="235" t="s">
        <v>1214</v>
      </c>
      <c r="G940" s="236" t="s">
        <v>198</v>
      </c>
      <c r="H940" s="237">
        <v>47</v>
      </c>
      <c r="I940" s="238"/>
      <c r="J940" s="239">
        <f>ROUND(I940*H940,2)</f>
        <v>0</v>
      </c>
      <c r="K940" s="235" t="s">
        <v>164</v>
      </c>
      <c r="L940" s="45"/>
      <c r="M940" s="240" t="s">
        <v>1</v>
      </c>
      <c r="N940" s="241" t="s">
        <v>40</v>
      </c>
      <c r="O940" s="93"/>
      <c r="P940" s="242">
        <f>O940*H940</f>
        <v>0</v>
      </c>
      <c r="Q940" s="242">
        <v>0.00084999999999999995</v>
      </c>
      <c r="R940" s="242">
        <f>Q940*H940</f>
        <v>0.039949999999999999</v>
      </c>
      <c r="S940" s="242">
        <v>0</v>
      </c>
      <c r="T940" s="243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44" t="s">
        <v>210</v>
      </c>
      <c r="AT940" s="244" t="s">
        <v>160</v>
      </c>
      <c r="AU940" s="244" t="s">
        <v>81</v>
      </c>
      <c r="AY940" s="18" t="s">
        <v>158</v>
      </c>
      <c r="BE940" s="245">
        <f>IF(N940="základní",J940,0)</f>
        <v>0</v>
      </c>
      <c r="BF940" s="245">
        <f>IF(N940="snížená",J940,0)</f>
        <v>0</v>
      </c>
      <c r="BG940" s="245">
        <f>IF(N940="zákl. přenesená",J940,0)</f>
        <v>0</v>
      </c>
      <c r="BH940" s="245">
        <f>IF(N940="sníž. přenesená",J940,0)</f>
        <v>0</v>
      </c>
      <c r="BI940" s="245">
        <f>IF(N940="nulová",J940,0)</f>
        <v>0</v>
      </c>
      <c r="BJ940" s="18" t="s">
        <v>165</v>
      </c>
      <c r="BK940" s="245">
        <f>ROUND(I940*H940,2)</f>
        <v>0</v>
      </c>
      <c r="BL940" s="18" t="s">
        <v>210</v>
      </c>
      <c r="BM940" s="244" t="s">
        <v>1215</v>
      </c>
    </row>
    <row r="941" s="13" customFormat="1">
      <c r="A941" s="13"/>
      <c r="B941" s="246"/>
      <c r="C941" s="247"/>
      <c r="D941" s="248" t="s">
        <v>166</v>
      </c>
      <c r="E941" s="249" t="s">
        <v>1</v>
      </c>
      <c r="F941" s="250" t="s">
        <v>1216</v>
      </c>
      <c r="G941" s="247"/>
      <c r="H941" s="249" t="s">
        <v>1</v>
      </c>
      <c r="I941" s="251"/>
      <c r="J941" s="247"/>
      <c r="K941" s="247"/>
      <c r="L941" s="252"/>
      <c r="M941" s="253"/>
      <c r="N941" s="254"/>
      <c r="O941" s="254"/>
      <c r="P941" s="254"/>
      <c r="Q941" s="254"/>
      <c r="R941" s="254"/>
      <c r="S941" s="254"/>
      <c r="T941" s="25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56" t="s">
        <v>166</v>
      </c>
      <c r="AU941" s="256" t="s">
        <v>81</v>
      </c>
      <c r="AV941" s="13" t="s">
        <v>79</v>
      </c>
      <c r="AW941" s="13" t="s">
        <v>30</v>
      </c>
      <c r="AX941" s="13" t="s">
        <v>73</v>
      </c>
      <c r="AY941" s="256" t="s">
        <v>158</v>
      </c>
    </row>
    <row r="942" s="14" customFormat="1">
      <c r="A942" s="14"/>
      <c r="B942" s="257"/>
      <c r="C942" s="258"/>
      <c r="D942" s="248" t="s">
        <v>166</v>
      </c>
      <c r="E942" s="259" t="s">
        <v>1</v>
      </c>
      <c r="F942" s="260" t="s">
        <v>1217</v>
      </c>
      <c r="G942" s="258"/>
      <c r="H942" s="261">
        <v>6</v>
      </c>
      <c r="I942" s="262"/>
      <c r="J942" s="258"/>
      <c r="K942" s="258"/>
      <c r="L942" s="263"/>
      <c r="M942" s="264"/>
      <c r="N942" s="265"/>
      <c r="O942" s="265"/>
      <c r="P942" s="265"/>
      <c r="Q942" s="265"/>
      <c r="R942" s="265"/>
      <c r="S942" s="265"/>
      <c r="T942" s="26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7" t="s">
        <v>166</v>
      </c>
      <c r="AU942" s="267" t="s">
        <v>81</v>
      </c>
      <c r="AV942" s="14" t="s">
        <v>81</v>
      </c>
      <c r="AW942" s="14" t="s">
        <v>30</v>
      </c>
      <c r="AX942" s="14" t="s">
        <v>73</v>
      </c>
      <c r="AY942" s="267" t="s">
        <v>158</v>
      </c>
    </row>
    <row r="943" s="13" customFormat="1">
      <c r="A943" s="13"/>
      <c r="B943" s="246"/>
      <c r="C943" s="247"/>
      <c r="D943" s="248" t="s">
        <v>166</v>
      </c>
      <c r="E943" s="249" t="s">
        <v>1</v>
      </c>
      <c r="F943" s="250" t="s">
        <v>1218</v>
      </c>
      <c r="G943" s="247"/>
      <c r="H943" s="249" t="s">
        <v>1</v>
      </c>
      <c r="I943" s="251"/>
      <c r="J943" s="247"/>
      <c r="K943" s="247"/>
      <c r="L943" s="252"/>
      <c r="M943" s="253"/>
      <c r="N943" s="254"/>
      <c r="O943" s="254"/>
      <c r="P943" s="254"/>
      <c r="Q943" s="254"/>
      <c r="R943" s="254"/>
      <c r="S943" s="254"/>
      <c r="T943" s="255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6" t="s">
        <v>166</v>
      </c>
      <c r="AU943" s="256" t="s">
        <v>81</v>
      </c>
      <c r="AV943" s="13" t="s">
        <v>79</v>
      </c>
      <c r="AW943" s="13" t="s">
        <v>30</v>
      </c>
      <c r="AX943" s="13" t="s">
        <v>73</v>
      </c>
      <c r="AY943" s="256" t="s">
        <v>158</v>
      </c>
    </row>
    <row r="944" s="14" customFormat="1">
      <c r="A944" s="14"/>
      <c r="B944" s="257"/>
      <c r="C944" s="258"/>
      <c r="D944" s="248" t="s">
        <v>166</v>
      </c>
      <c r="E944" s="259" t="s">
        <v>1</v>
      </c>
      <c r="F944" s="260" t="s">
        <v>1219</v>
      </c>
      <c r="G944" s="258"/>
      <c r="H944" s="261">
        <v>41</v>
      </c>
      <c r="I944" s="262"/>
      <c r="J944" s="258"/>
      <c r="K944" s="258"/>
      <c r="L944" s="263"/>
      <c r="M944" s="264"/>
      <c r="N944" s="265"/>
      <c r="O944" s="265"/>
      <c r="P944" s="265"/>
      <c r="Q944" s="265"/>
      <c r="R944" s="265"/>
      <c r="S944" s="265"/>
      <c r="T944" s="266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7" t="s">
        <v>166</v>
      </c>
      <c r="AU944" s="267" t="s">
        <v>81</v>
      </c>
      <c r="AV944" s="14" t="s">
        <v>81</v>
      </c>
      <c r="AW944" s="14" t="s">
        <v>30</v>
      </c>
      <c r="AX944" s="14" t="s">
        <v>73</v>
      </c>
      <c r="AY944" s="267" t="s">
        <v>158</v>
      </c>
    </row>
    <row r="945" s="15" customFormat="1">
      <c r="A945" s="15"/>
      <c r="B945" s="268"/>
      <c r="C945" s="269"/>
      <c r="D945" s="248" t="s">
        <v>166</v>
      </c>
      <c r="E945" s="270" t="s">
        <v>1</v>
      </c>
      <c r="F945" s="271" t="s">
        <v>169</v>
      </c>
      <c r="G945" s="269"/>
      <c r="H945" s="272">
        <v>47</v>
      </c>
      <c r="I945" s="273"/>
      <c r="J945" s="269"/>
      <c r="K945" s="269"/>
      <c r="L945" s="274"/>
      <c r="M945" s="275"/>
      <c r="N945" s="276"/>
      <c r="O945" s="276"/>
      <c r="P945" s="276"/>
      <c r="Q945" s="276"/>
      <c r="R945" s="276"/>
      <c r="S945" s="276"/>
      <c r="T945" s="277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78" t="s">
        <v>166</v>
      </c>
      <c r="AU945" s="278" t="s">
        <v>81</v>
      </c>
      <c r="AV945" s="15" t="s">
        <v>165</v>
      </c>
      <c r="AW945" s="15" t="s">
        <v>30</v>
      </c>
      <c r="AX945" s="15" t="s">
        <v>79</v>
      </c>
      <c r="AY945" s="278" t="s">
        <v>158</v>
      </c>
    </row>
    <row r="946" s="2" customFormat="1" ht="21.75" customHeight="1">
      <c r="A946" s="39"/>
      <c r="B946" s="40"/>
      <c r="C946" s="233" t="s">
        <v>726</v>
      </c>
      <c r="D946" s="233" t="s">
        <v>160</v>
      </c>
      <c r="E946" s="234" t="s">
        <v>1220</v>
      </c>
      <c r="F946" s="235" t="s">
        <v>1221</v>
      </c>
      <c r="G946" s="236" t="s">
        <v>198</v>
      </c>
      <c r="H946" s="237">
        <v>58</v>
      </c>
      <c r="I946" s="238"/>
      <c r="J946" s="239">
        <f>ROUND(I946*H946,2)</f>
        <v>0</v>
      </c>
      <c r="K946" s="235" t="s">
        <v>164</v>
      </c>
      <c r="L946" s="45"/>
      <c r="M946" s="240" t="s">
        <v>1</v>
      </c>
      <c r="N946" s="241" t="s">
        <v>40</v>
      </c>
      <c r="O946" s="93"/>
      <c r="P946" s="242">
        <f>O946*H946</f>
        <v>0</v>
      </c>
      <c r="Q946" s="242">
        <v>0.00116</v>
      </c>
      <c r="R946" s="242">
        <f>Q946*H946</f>
        <v>0.067280000000000006</v>
      </c>
      <c r="S946" s="242">
        <v>0</v>
      </c>
      <c r="T946" s="243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44" t="s">
        <v>210</v>
      </c>
      <c r="AT946" s="244" t="s">
        <v>160</v>
      </c>
      <c r="AU946" s="244" t="s">
        <v>81</v>
      </c>
      <c r="AY946" s="18" t="s">
        <v>158</v>
      </c>
      <c r="BE946" s="245">
        <f>IF(N946="základní",J946,0)</f>
        <v>0</v>
      </c>
      <c r="BF946" s="245">
        <f>IF(N946="snížená",J946,0)</f>
        <v>0</v>
      </c>
      <c r="BG946" s="245">
        <f>IF(N946="zákl. přenesená",J946,0)</f>
        <v>0</v>
      </c>
      <c r="BH946" s="245">
        <f>IF(N946="sníž. přenesená",J946,0)</f>
        <v>0</v>
      </c>
      <c r="BI946" s="245">
        <f>IF(N946="nulová",J946,0)</f>
        <v>0</v>
      </c>
      <c r="BJ946" s="18" t="s">
        <v>165</v>
      </c>
      <c r="BK946" s="245">
        <f>ROUND(I946*H946,2)</f>
        <v>0</v>
      </c>
      <c r="BL946" s="18" t="s">
        <v>210</v>
      </c>
      <c r="BM946" s="244" t="s">
        <v>1222</v>
      </c>
    </row>
    <row r="947" s="2" customFormat="1" ht="21.75" customHeight="1">
      <c r="A947" s="39"/>
      <c r="B947" s="40"/>
      <c r="C947" s="233" t="s">
        <v>1223</v>
      </c>
      <c r="D947" s="233" t="s">
        <v>160</v>
      </c>
      <c r="E947" s="234" t="s">
        <v>1224</v>
      </c>
      <c r="F947" s="235" t="s">
        <v>1225</v>
      </c>
      <c r="G947" s="236" t="s">
        <v>198</v>
      </c>
      <c r="H947" s="237">
        <v>4</v>
      </c>
      <c r="I947" s="238"/>
      <c r="J947" s="239">
        <f>ROUND(I947*H947,2)</f>
        <v>0</v>
      </c>
      <c r="K947" s="235" t="s">
        <v>164</v>
      </c>
      <c r="L947" s="45"/>
      <c r="M947" s="240" t="s">
        <v>1</v>
      </c>
      <c r="N947" s="241" t="s">
        <v>40</v>
      </c>
      <c r="O947" s="93"/>
      <c r="P947" s="242">
        <f>O947*H947</f>
        <v>0</v>
      </c>
      <c r="Q947" s="242">
        <v>0.0014400000000000001</v>
      </c>
      <c r="R947" s="242">
        <f>Q947*H947</f>
        <v>0.0057600000000000004</v>
      </c>
      <c r="S947" s="242">
        <v>0</v>
      </c>
      <c r="T947" s="243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44" t="s">
        <v>210</v>
      </c>
      <c r="AT947" s="244" t="s">
        <v>160</v>
      </c>
      <c r="AU947" s="244" t="s">
        <v>81</v>
      </c>
      <c r="AY947" s="18" t="s">
        <v>158</v>
      </c>
      <c r="BE947" s="245">
        <f>IF(N947="základní",J947,0)</f>
        <v>0</v>
      </c>
      <c r="BF947" s="245">
        <f>IF(N947="snížená",J947,0)</f>
        <v>0</v>
      </c>
      <c r="BG947" s="245">
        <f>IF(N947="zákl. přenesená",J947,0)</f>
        <v>0</v>
      </c>
      <c r="BH947" s="245">
        <f>IF(N947="sníž. přenesená",J947,0)</f>
        <v>0</v>
      </c>
      <c r="BI947" s="245">
        <f>IF(N947="nulová",J947,0)</f>
        <v>0</v>
      </c>
      <c r="BJ947" s="18" t="s">
        <v>165</v>
      </c>
      <c r="BK947" s="245">
        <f>ROUND(I947*H947,2)</f>
        <v>0</v>
      </c>
      <c r="BL947" s="18" t="s">
        <v>210</v>
      </c>
      <c r="BM947" s="244" t="s">
        <v>1226</v>
      </c>
    </row>
    <row r="948" s="2" customFormat="1" ht="33" customHeight="1">
      <c r="A948" s="39"/>
      <c r="B948" s="40"/>
      <c r="C948" s="233" t="s">
        <v>730</v>
      </c>
      <c r="D948" s="233" t="s">
        <v>160</v>
      </c>
      <c r="E948" s="234" t="s">
        <v>1227</v>
      </c>
      <c r="F948" s="235" t="s">
        <v>1228</v>
      </c>
      <c r="G948" s="236" t="s">
        <v>198</v>
      </c>
      <c r="H948" s="237">
        <v>31</v>
      </c>
      <c r="I948" s="238"/>
      <c r="J948" s="239">
        <f>ROUND(I948*H948,2)</f>
        <v>0</v>
      </c>
      <c r="K948" s="235" t="s">
        <v>164</v>
      </c>
      <c r="L948" s="45"/>
      <c r="M948" s="240" t="s">
        <v>1</v>
      </c>
      <c r="N948" s="241" t="s">
        <v>40</v>
      </c>
      <c r="O948" s="93"/>
      <c r="P948" s="242">
        <f>O948*H948</f>
        <v>0</v>
      </c>
      <c r="Q948" s="242">
        <v>4.0000000000000003E-05</v>
      </c>
      <c r="R948" s="242">
        <f>Q948*H948</f>
        <v>0.00124</v>
      </c>
      <c r="S948" s="242">
        <v>0</v>
      </c>
      <c r="T948" s="243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44" t="s">
        <v>210</v>
      </c>
      <c r="AT948" s="244" t="s">
        <v>160</v>
      </c>
      <c r="AU948" s="244" t="s">
        <v>81</v>
      </c>
      <c r="AY948" s="18" t="s">
        <v>158</v>
      </c>
      <c r="BE948" s="245">
        <f>IF(N948="základní",J948,0)</f>
        <v>0</v>
      </c>
      <c r="BF948" s="245">
        <f>IF(N948="snížená",J948,0)</f>
        <v>0</v>
      </c>
      <c r="BG948" s="245">
        <f>IF(N948="zákl. přenesená",J948,0)</f>
        <v>0</v>
      </c>
      <c r="BH948" s="245">
        <f>IF(N948="sníž. přenesená",J948,0)</f>
        <v>0</v>
      </c>
      <c r="BI948" s="245">
        <f>IF(N948="nulová",J948,0)</f>
        <v>0</v>
      </c>
      <c r="BJ948" s="18" t="s">
        <v>165</v>
      </c>
      <c r="BK948" s="245">
        <f>ROUND(I948*H948,2)</f>
        <v>0</v>
      </c>
      <c r="BL948" s="18" t="s">
        <v>210</v>
      </c>
      <c r="BM948" s="244" t="s">
        <v>1229</v>
      </c>
    </row>
    <row r="949" s="14" customFormat="1">
      <c r="A949" s="14"/>
      <c r="B949" s="257"/>
      <c r="C949" s="258"/>
      <c r="D949" s="248" t="s">
        <v>166</v>
      </c>
      <c r="E949" s="259" t="s">
        <v>1</v>
      </c>
      <c r="F949" s="260" t="s">
        <v>1230</v>
      </c>
      <c r="G949" s="258"/>
      <c r="H949" s="261">
        <v>31</v>
      </c>
      <c r="I949" s="262"/>
      <c r="J949" s="258"/>
      <c r="K949" s="258"/>
      <c r="L949" s="263"/>
      <c r="M949" s="264"/>
      <c r="N949" s="265"/>
      <c r="O949" s="265"/>
      <c r="P949" s="265"/>
      <c r="Q949" s="265"/>
      <c r="R949" s="265"/>
      <c r="S949" s="265"/>
      <c r="T949" s="266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67" t="s">
        <v>166</v>
      </c>
      <c r="AU949" s="267" t="s">
        <v>81</v>
      </c>
      <c r="AV949" s="14" t="s">
        <v>81</v>
      </c>
      <c r="AW949" s="14" t="s">
        <v>30</v>
      </c>
      <c r="AX949" s="14" t="s">
        <v>73</v>
      </c>
      <c r="AY949" s="267" t="s">
        <v>158</v>
      </c>
    </row>
    <row r="950" s="15" customFormat="1">
      <c r="A950" s="15"/>
      <c r="B950" s="268"/>
      <c r="C950" s="269"/>
      <c r="D950" s="248" t="s">
        <v>166</v>
      </c>
      <c r="E950" s="270" t="s">
        <v>1</v>
      </c>
      <c r="F950" s="271" t="s">
        <v>169</v>
      </c>
      <c r="G950" s="269"/>
      <c r="H950" s="272">
        <v>31</v>
      </c>
      <c r="I950" s="273"/>
      <c r="J950" s="269"/>
      <c r="K950" s="269"/>
      <c r="L950" s="274"/>
      <c r="M950" s="275"/>
      <c r="N950" s="276"/>
      <c r="O950" s="276"/>
      <c r="P950" s="276"/>
      <c r="Q950" s="276"/>
      <c r="R950" s="276"/>
      <c r="S950" s="276"/>
      <c r="T950" s="277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78" t="s">
        <v>166</v>
      </c>
      <c r="AU950" s="278" t="s">
        <v>81</v>
      </c>
      <c r="AV950" s="15" t="s">
        <v>165</v>
      </c>
      <c r="AW950" s="15" t="s">
        <v>30</v>
      </c>
      <c r="AX950" s="15" t="s">
        <v>79</v>
      </c>
      <c r="AY950" s="278" t="s">
        <v>158</v>
      </c>
    </row>
    <row r="951" s="2" customFormat="1" ht="33" customHeight="1">
      <c r="A951" s="39"/>
      <c r="B951" s="40"/>
      <c r="C951" s="233" t="s">
        <v>1231</v>
      </c>
      <c r="D951" s="233" t="s">
        <v>160</v>
      </c>
      <c r="E951" s="234" t="s">
        <v>1232</v>
      </c>
      <c r="F951" s="235" t="s">
        <v>1233</v>
      </c>
      <c r="G951" s="236" t="s">
        <v>198</v>
      </c>
      <c r="H951" s="237">
        <v>62</v>
      </c>
      <c r="I951" s="238"/>
      <c r="J951" s="239">
        <f>ROUND(I951*H951,2)</f>
        <v>0</v>
      </c>
      <c r="K951" s="235" t="s">
        <v>164</v>
      </c>
      <c r="L951" s="45"/>
      <c r="M951" s="240" t="s">
        <v>1</v>
      </c>
      <c r="N951" s="241" t="s">
        <v>40</v>
      </c>
      <c r="O951" s="93"/>
      <c r="P951" s="242">
        <f>O951*H951</f>
        <v>0</v>
      </c>
      <c r="Q951" s="242">
        <v>4.0000000000000003E-05</v>
      </c>
      <c r="R951" s="242">
        <f>Q951*H951</f>
        <v>0.00248</v>
      </c>
      <c r="S951" s="242">
        <v>0</v>
      </c>
      <c r="T951" s="243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44" t="s">
        <v>210</v>
      </c>
      <c r="AT951" s="244" t="s">
        <v>160</v>
      </c>
      <c r="AU951" s="244" t="s">
        <v>81</v>
      </c>
      <c r="AY951" s="18" t="s">
        <v>158</v>
      </c>
      <c r="BE951" s="245">
        <f>IF(N951="základní",J951,0)</f>
        <v>0</v>
      </c>
      <c r="BF951" s="245">
        <f>IF(N951="snížená",J951,0)</f>
        <v>0</v>
      </c>
      <c r="BG951" s="245">
        <f>IF(N951="zákl. přenesená",J951,0)</f>
        <v>0</v>
      </c>
      <c r="BH951" s="245">
        <f>IF(N951="sníž. přenesená",J951,0)</f>
        <v>0</v>
      </c>
      <c r="BI951" s="245">
        <f>IF(N951="nulová",J951,0)</f>
        <v>0</v>
      </c>
      <c r="BJ951" s="18" t="s">
        <v>165</v>
      </c>
      <c r="BK951" s="245">
        <f>ROUND(I951*H951,2)</f>
        <v>0</v>
      </c>
      <c r="BL951" s="18" t="s">
        <v>210</v>
      </c>
      <c r="BM951" s="244" t="s">
        <v>1234</v>
      </c>
    </row>
    <row r="952" s="14" customFormat="1">
      <c r="A952" s="14"/>
      <c r="B952" s="257"/>
      <c r="C952" s="258"/>
      <c r="D952" s="248" t="s">
        <v>166</v>
      </c>
      <c r="E952" s="259" t="s">
        <v>1</v>
      </c>
      <c r="F952" s="260" t="s">
        <v>1235</v>
      </c>
      <c r="G952" s="258"/>
      <c r="H952" s="261">
        <v>62</v>
      </c>
      <c r="I952" s="262"/>
      <c r="J952" s="258"/>
      <c r="K952" s="258"/>
      <c r="L952" s="263"/>
      <c r="M952" s="264"/>
      <c r="N952" s="265"/>
      <c r="O952" s="265"/>
      <c r="P952" s="265"/>
      <c r="Q952" s="265"/>
      <c r="R952" s="265"/>
      <c r="S952" s="265"/>
      <c r="T952" s="26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67" t="s">
        <v>166</v>
      </c>
      <c r="AU952" s="267" t="s">
        <v>81</v>
      </c>
      <c r="AV952" s="14" t="s">
        <v>81</v>
      </c>
      <c r="AW952" s="14" t="s">
        <v>30</v>
      </c>
      <c r="AX952" s="14" t="s">
        <v>73</v>
      </c>
      <c r="AY952" s="267" t="s">
        <v>158</v>
      </c>
    </row>
    <row r="953" s="15" customFormat="1">
      <c r="A953" s="15"/>
      <c r="B953" s="268"/>
      <c r="C953" s="269"/>
      <c r="D953" s="248" t="s">
        <v>166</v>
      </c>
      <c r="E953" s="270" t="s">
        <v>1</v>
      </c>
      <c r="F953" s="271" t="s">
        <v>169</v>
      </c>
      <c r="G953" s="269"/>
      <c r="H953" s="272">
        <v>62</v>
      </c>
      <c r="I953" s="273"/>
      <c r="J953" s="269"/>
      <c r="K953" s="269"/>
      <c r="L953" s="274"/>
      <c r="M953" s="275"/>
      <c r="N953" s="276"/>
      <c r="O953" s="276"/>
      <c r="P953" s="276"/>
      <c r="Q953" s="276"/>
      <c r="R953" s="276"/>
      <c r="S953" s="276"/>
      <c r="T953" s="277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78" t="s">
        <v>166</v>
      </c>
      <c r="AU953" s="278" t="s">
        <v>81</v>
      </c>
      <c r="AV953" s="15" t="s">
        <v>165</v>
      </c>
      <c r="AW953" s="15" t="s">
        <v>30</v>
      </c>
      <c r="AX953" s="15" t="s">
        <v>79</v>
      </c>
      <c r="AY953" s="278" t="s">
        <v>158</v>
      </c>
    </row>
    <row r="954" s="2" customFormat="1" ht="33" customHeight="1">
      <c r="A954" s="39"/>
      <c r="B954" s="40"/>
      <c r="C954" s="233" t="s">
        <v>741</v>
      </c>
      <c r="D954" s="233" t="s">
        <v>160</v>
      </c>
      <c r="E954" s="234" t="s">
        <v>1236</v>
      </c>
      <c r="F954" s="235" t="s">
        <v>1237</v>
      </c>
      <c r="G954" s="236" t="s">
        <v>198</v>
      </c>
      <c r="H954" s="237">
        <v>14</v>
      </c>
      <c r="I954" s="238"/>
      <c r="J954" s="239">
        <f>ROUND(I954*H954,2)</f>
        <v>0</v>
      </c>
      <c r="K954" s="235" t="s">
        <v>164</v>
      </c>
      <c r="L954" s="45"/>
      <c r="M954" s="240" t="s">
        <v>1</v>
      </c>
      <c r="N954" s="241" t="s">
        <v>40</v>
      </c>
      <c r="O954" s="93"/>
      <c r="P954" s="242">
        <f>O954*H954</f>
        <v>0</v>
      </c>
      <c r="Q954" s="242">
        <v>5.0000000000000002E-05</v>
      </c>
      <c r="R954" s="242">
        <f>Q954*H954</f>
        <v>0.00069999999999999999</v>
      </c>
      <c r="S954" s="242">
        <v>0</v>
      </c>
      <c r="T954" s="243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44" t="s">
        <v>210</v>
      </c>
      <c r="AT954" s="244" t="s">
        <v>160</v>
      </c>
      <c r="AU954" s="244" t="s">
        <v>81</v>
      </c>
      <c r="AY954" s="18" t="s">
        <v>158</v>
      </c>
      <c r="BE954" s="245">
        <f>IF(N954="základní",J954,0)</f>
        <v>0</v>
      </c>
      <c r="BF954" s="245">
        <f>IF(N954="snížená",J954,0)</f>
        <v>0</v>
      </c>
      <c r="BG954" s="245">
        <f>IF(N954="zákl. přenesená",J954,0)</f>
        <v>0</v>
      </c>
      <c r="BH954" s="245">
        <f>IF(N954="sníž. přenesená",J954,0)</f>
        <v>0</v>
      </c>
      <c r="BI954" s="245">
        <f>IF(N954="nulová",J954,0)</f>
        <v>0</v>
      </c>
      <c r="BJ954" s="18" t="s">
        <v>165</v>
      </c>
      <c r="BK954" s="245">
        <f>ROUND(I954*H954,2)</f>
        <v>0</v>
      </c>
      <c r="BL954" s="18" t="s">
        <v>210</v>
      </c>
      <c r="BM954" s="244" t="s">
        <v>1238</v>
      </c>
    </row>
    <row r="955" s="2" customFormat="1" ht="33" customHeight="1">
      <c r="A955" s="39"/>
      <c r="B955" s="40"/>
      <c r="C955" s="233" t="s">
        <v>1239</v>
      </c>
      <c r="D955" s="233" t="s">
        <v>160</v>
      </c>
      <c r="E955" s="234" t="s">
        <v>1240</v>
      </c>
      <c r="F955" s="235" t="s">
        <v>1241</v>
      </c>
      <c r="G955" s="236" t="s">
        <v>198</v>
      </c>
      <c r="H955" s="237">
        <v>25</v>
      </c>
      <c r="I955" s="238"/>
      <c r="J955" s="239">
        <f>ROUND(I955*H955,2)</f>
        <v>0</v>
      </c>
      <c r="K955" s="235" t="s">
        <v>164</v>
      </c>
      <c r="L955" s="45"/>
      <c r="M955" s="240" t="s">
        <v>1</v>
      </c>
      <c r="N955" s="241" t="s">
        <v>40</v>
      </c>
      <c r="O955" s="93"/>
      <c r="P955" s="242">
        <f>O955*H955</f>
        <v>0</v>
      </c>
      <c r="Q955" s="242">
        <v>0.00012</v>
      </c>
      <c r="R955" s="242">
        <f>Q955*H955</f>
        <v>0.0030000000000000001</v>
      </c>
      <c r="S955" s="242">
        <v>0</v>
      </c>
      <c r="T955" s="243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44" t="s">
        <v>210</v>
      </c>
      <c r="AT955" s="244" t="s">
        <v>160</v>
      </c>
      <c r="AU955" s="244" t="s">
        <v>81</v>
      </c>
      <c r="AY955" s="18" t="s">
        <v>158</v>
      </c>
      <c r="BE955" s="245">
        <f>IF(N955="základní",J955,0)</f>
        <v>0</v>
      </c>
      <c r="BF955" s="245">
        <f>IF(N955="snížená",J955,0)</f>
        <v>0</v>
      </c>
      <c r="BG955" s="245">
        <f>IF(N955="zákl. přenesená",J955,0)</f>
        <v>0</v>
      </c>
      <c r="BH955" s="245">
        <f>IF(N955="sníž. přenesená",J955,0)</f>
        <v>0</v>
      </c>
      <c r="BI955" s="245">
        <f>IF(N955="nulová",J955,0)</f>
        <v>0</v>
      </c>
      <c r="BJ955" s="18" t="s">
        <v>165</v>
      </c>
      <c r="BK955" s="245">
        <f>ROUND(I955*H955,2)</f>
        <v>0</v>
      </c>
      <c r="BL955" s="18" t="s">
        <v>210</v>
      </c>
      <c r="BM955" s="244" t="s">
        <v>1242</v>
      </c>
    </row>
    <row r="956" s="14" customFormat="1">
      <c r="A956" s="14"/>
      <c r="B956" s="257"/>
      <c r="C956" s="258"/>
      <c r="D956" s="248" t="s">
        <v>166</v>
      </c>
      <c r="E956" s="259" t="s">
        <v>1</v>
      </c>
      <c r="F956" s="260" t="s">
        <v>1243</v>
      </c>
      <c r="G956" s="258"/>
      <c r="H956" s="261">
        <v>25</v>
      </c>
      <c r="I956" s="262"/>
      <c r="J956" s="258"/>
      <c r="K956" s="258"/>
      <c r="L956" s="263"/>
      <c r="M956" s="264"/>
      <c r="N956" s="265"/>
      <c r="O956" s="265"/>
      <c r="P956" s="265"/>
      <c r="Q956" s="265"/>
      <c r="R956" s="265"/>
      <c r="S956" s="265"/>
      <c r="T956" s="26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7" t="s">
        <v>166</v>
      </c>
      <c r="AU956" s="267" t="s">
        <v>81</v>
      </c>
      <c r="AV956" s="14" t="s">
        <v>81</v>
      </c>
      <c r="AW956" s="14" t="s">
        <v>30</v>
      </c>
      <c r="AX956" s="14" t="s">
        <v>73</v>
      </c>
      <c r="AY956" s="267" t="s">
        <v>158</v>
      </c>
    </row>
    <row r="957" s="15" customFormat="1">
      <c r="A957" s="15"/>
      <c r="B957" s="268"/>
      <c r="C957" s="269"/>
      <c r="D957" s="248" t="s">
        <v>166</v>
      </c>
      <c r="E957" s="270" t="s">
        <v>1</v>
      </c>
      <c r="F957" s="271" t="s">
        <v>169</v>
      </c>
      <c r="G957" s="269"/>
      <c r="H957" s="272">
        <v>25</v>
      </c>
      <c r="I957" s="273"/>
      <c r="J957" s="269"/>
      <c r="K957" s="269"/>
      <c r="L957" s="274"/>
      <c r="M957" s="275"/>
      <c r="N957" s="276"/>
      <c r="O957" s="276"/>
      <c r="P957" s="276"/>
      <c r="Q957" s="276"/>
      <c r="R957" s="276"/>
      <c r="S957" s="276"/>
      <c r="T957" s="277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78" t="s">
        <v>166</v>
      </c>
      <c r="AU957" s="278" t="s">
        <v>81</v>
      </c>
      <c r="AV957" s="15" t="s">
        <v>165</v>
      </c>
      <c r="AW957" s="15" t="s">
        <v>30</v>
      </c>
      <c r="AX957" s="15" t="s">
        <v>79</v>
      </c>
      <c r="AY957" s="278" t="s">
        <v>158</v>
      </c>
    </row>
    <row r="958" s="2" customFormat="1" ht="16.5" customHeight="1">
      <c r="A958" s="39"/>
      <c r="B958" s="40"/>
      <c r="C958" s="233" t="s">
        <v>746</v>
      </c>
      <c r="D958" s="233" t="s">
        <v>160</v>
      </c>
      <c r="E958" s="234" t="s">
        <v>1244</v>
      </c>
      <c r="F958" s="235" t="s">
        <v>1245</v>
      </c>
      <c r="G958" s="236" t="s">
        <v>1246</v>
      </c>
      <c r="H958" s="237">
        <v>2</v>
      </c>
      <c r="I958" s="238"/>
      <c r="J958" s="239">
        <f>ROUND(I958*H958,2)</f>
        <v>0</v>
      </c>
      <c r="K958" s="235" t="s">
        <v>164</v>
      </c>
      <c r="L958" s="45"/>
      <c r="M958" s="240" t="s">
        <v>1</v>
      </c>
      <c r="N958" s="241" t="s">
        <v>40</v>
      </c>
      <c r="O958" s="93"/>
      <c r="P958" s="242">
        <f>O958*H958</f>
        <v>0</v>
      </c>
      <c r="Q958" s="242">
        <v>0.00089999999999999998</v>
      </c>
      <c r="R958" s="242">
        <f>Q958*H958</f>
        <v>0.0018</v>
      </c>
      <c r="S958" s="242">
        <v>0</v>
      </c>
      <c r="T958" s="243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44" t="s">
        <v>210</v>
      </c>
      <c r="AT958" s="244" t="s">
        <v>160</v>
      </c>
      <c r="AU958" s="244" t="s">
        <v>81</v>
      </c>
      <c r="AY958" s="18" t="s">
        <v>158</v>
      </c>
      <c r="BE958" s="245">
        <f>IF(N958="základní",J958,0)</f>
        <v>0</v>
      </c>
      <c r="BF958" s="245">
        <f>IF(N958="snížená",J958,0)</f>
        <v>0</v>
      </c>
      <c r="BG958" s="245">
        <f>IF(N958="zákl. přenesená",J958,0)</f>
        <v>0</v>
      </c>
      <c r="BH958" s="245">
        <f>IF(N958="sníž. přenesená",J958,0)</f>
        <v>0</v>
      </c>
      <c r="BI958" s="245">
        <f>IF(N958="nulová",J958,0)</f>
        <v>0</v>
      </c>
      <c r="BJ958" s="18" t="s">
        <v>165</v>
      </c>
      <c r="BK958" s="245">
        <f>ROUND(I958*H958,2)</f>
        <v>0</v>
      </c>
      <c r="BL958" s="18" t="s">
        <v>210</v>
      </c>
      <c r="BM958" s="244" t="s">
        <v>1247</v>
      </c>
    </row>
    <row r="959" s="2" customFormat="1" ht="21.75" customHeight="1">
      <c r="A959" s="39"/>
      <c r="B959" s="40"/>
      <c r="C959" s="233" t="s">
        <v>1248</v>
      </c>
      <c r="D959" s="233" t="s">
        <v>160</v>
      </c>
      <c r="E959" s="234" t="s">
        <v>1249</v>
      </c>
      <c r="F959" s="235" t="s">
        <v>1250</v>
      </c>
      <c r="G959" s="236" t="s">
        <v>329</v>
      </c>
      <c r="H959" s="237">
        <v>2</v>
      </c>
      <c r="I959" s="238"/>
      <c r="J959" s="239">
        <f>ROUND(I959*H959,2)</f>
        <v>0</v>
      </c>
      <c r="K959" s="235" t="s">
        <v>164</v>
      </c>
      <c r="L959" s="45"/>
      <c r="M959" s="240" t="s">
        <v>1</v>
      </c>
      <c r="N959" s="241" t="s">
        <v>40</v>
      </c>
      <c r="O959" s="93"/>
      <c r="P959" s="242">
        <f>O959*H959</f>
        <v>0</v>
      </c>
      <c r="Q959" s="242">
        <v>0.00027</v>
      </c>
      <c r="R959" s="242">
        <f>Q959*H959</f>
        <v>0.00054000000000000001</v>
      </c>
      <c r="S959" s="242">
        <v>0</v>
      </c>
      <c r="T959" s="243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44" t="s">
        <v>210</v>
      </c>
      <c r="AT959" s="244" t="s">
        <v>160</v>
      </c>
      <c r="AU959" s="244" t="s">
        <v>81</v>
      </c>
      <c r="AY959" s="18" t="s">
        <v>158</v>
      </c>
      <c r="BE959" s="245">
        <f>IF(N959="základní",J959,0)</f>
        <v>0</v>
      </c>
      <c r="BF959" s="245">
        <f>IF(N959="snížená",J959,0)</f>
        <v>0</v>
      </c>
      <c r="BG959" s="245">
        <f>IF(N959="zákl. přenesená",J959,0)</f>
        <v>0</v>
      </c>
      <c r="BH959" s="245">
        <f>IF(N959="sníž. přenesená",J959,0)</f>
        <v>0</v>
      </c>
      <c r="BI959" s="245">
        <f>IF(N959="nulová",J959,0)</f>
        <v>0</v>
      </c>
      <c r="BJ959" s="18" t="s">
        <v>165</v>
      </c>
      <c r="BK959" s="245">
        <f>ROUND(I959*H959,2)</f>
        <v>0</v>
      </c>
      <c r="BL959" s="18" t="s">
        <v>210</v>
      </c>
      <c r="BM959" s="244" t="s">
        <v>1251</v>
      </c>
    </row>
    <row r="960" s="2" customFormat="1" ht="16.5" customHeight="1">
      <c r="A960" s="39"/>
      <c r="B960" s="40"/>
      <c r="C960" s="233" t="s">
        <v>750</v>
      </c>
      <c r="D960" s="233" t="s">
        <v>160</v>
      </c>
      <c r="E960" s="234" t="s">
        <v>1252</v>
      </c>
      <c r="F960" s="235" t="s">
        <v>1253</v>
      </c>
      <c r="G960" s="236" t="s">
        <v>329</v>
      </c>
      <c r="H960" s="237">
        <v>1</v>
      </c>
      <c r="I960" s="238"/>
      <c r="J960" s="239">
        <f>ROUND(I960*H960,2)</f>
        <v>0</v>
      </c>
      <c r="K960" s="235" t="s">
        <v>164</v>
      </c>
      <c r="L960" s="45"/>
      <c r="M960" s="240" t="s">
        <v>1</v>
      </c>
      <c r="N960" s="241" t="s">
        <v>40</v>
      </c>
      <c r="O960" s="93"/>
      <c r="P960" s="242">
        <f>O960*H960</f>
        <v>0</v>
      </c>
      <c r="Q960" s="242">
        <v>0.00035</v>
      </c>
      <c r="R960" s="242">
        <f>Q960*H960</f>
        <v>0.00035</v>
      </c>
      <c r="S960" s="242">
        <v>0</v>
      </c>
      <c r="T960" s="243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4" t="s">
        <v>210</v>
      </c>
      <c r="AT960" s="244" t="s">
        <v>160</v>
      </c>
      <c r="AU960" s="244" t="s">
        <v>81</v>
      </c>
      <c r="AY960" s="18" t="s">
        <v>158</v>
      </c>
      <c r="BE960" s="245">
        <f>IF(N960="základní",J960,0)</f>
        <v>0</v>
      </c>
      <c r="BF960" s="245">
        <f>IF(N960="snížená",J960,0)</f>
        <v>0</v>
      </c>
      <c r="BG960" s="245">
        <f>IF(N960="zákl. přenesená",J960,0)</f>
        <v>0</v>
      </c>
      <c r="BH960" s="245">
        <f>IF(N960="sníž. přenesená",J960,0)</f>
        <v>0</v>
      </c>
      <c r="BI960" s="245">
        <f>IF(N960="nulová",J960,0)</f>
        <v>0</v>
      </c>
      <c r="BJ960" s="18" t="s">
        <v>165</v>
      </c>
      <c r="BK960" s="245">
        <f>ROUND(I960*H960,2)</f>
        <v>0</v>
      </c>
      <c r="BL960" s="18" t="s">
        <v>210</v>
      </c>
      <c r="BM960" s="244" t="s">
        <v>1254</v>
      </c>
    </row>
    <row r="961" s="2" customFormat="1" ht="16.5" customHeight="1">
      <c r="A961" s="39"/>
      <c r="B961" s="40"/>
      <c r="C961" s="233" t="s">
        <v>1255</v>
      </c>
      <c r="D961" s="233" t="s">
        <v>160</v>
      </c>
      <c r="E961" s="234" t="s">
        <v>1256</v>
      </c>
      <c r="F961" s="235" t="s">
        <v>1257</v>
      </c>
      <c r="G961" s="236" t="s">
        <v>329</v>
      </c>
      <c r="H961" s="237">
        <v>1</v>
      </c>
      <c r="I961" s="238"/>
      <c r="J961" s="239">
        <f>ROUND(I961*H961,2)</f>
        <v>0</v>
      </c>
      <c r="K961" s="235" t="s">
        <v>164</v>
      </c>
      <c r="L961" s="45"/>
      <c r="M961" s="240" t="s">
        <v>1</v>
      </c>
      <c r="N961" s="241" t="s">
        <v>40</v>
      </c>
      <c r="O961" s="93"/>
      <c r="P961" s="242">
        <f>O961*H961</f>
        <v>0</v>
      </c>
      <c r="Q961" s="242">
        <v>0.00056999999999999998</v>
      </c>
      <c r="R961" s="242">
        <f>Q961*H961</f>
        <v>0.00056999999999999998</v>
      </c>
      <c r="S961" s="242">
        <v>0</v>
      </c>
      <c r="T961" s="243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44" t="s">
        <v>210</v>
      </c>
      <c r="AT961" s="244" t="s">
        <v>160</v>
      </c>
      <c r="AU961" s="244" t="s">
        <v>81</v>
      </c>
      <c r="AY961" s="18" t="s">
        <v>158</v>
      </c>
      <c r="BE961" s="245">
        <f>IF(N961="základní",J961,0)</f>
        <v>0</v>
      </c>
      <c r="BF961" s="245">
        <f>IF(N961="snížená",J961,0)</f>
        <v>0</v>
      </c>
      <c r="BG961" s="245">
        <f>IF(N961="zákl. přenesená",J961,0)</f>
        <v>0</v>
      </c>
      <c r="BH961" s="245">
        <f>IF(N961="sníž. přenesená",J961,0)</f>
        <v>0</v>
      </c>
      <c r="BI961" s="245">
        <f>IF(N961="nulová",J961,0)</f>
        <v>0</v>
      </c>
      <c r="BJ961" s="18" t="s">
        <v>165</v>
      </c>
      <c r="BK961" s="245">
        <f>ROUND(I961*H961,2)</f>
        <v>0</v>
      </c>
      <c r="BL961" s="18" t="s">
        <v>210</v>
      </c>
      <c r="BM961" s="244" t="s">
        <v>1258</v>
      </c>
    </row>
    <row r="962" s="2" customFormat="1" ht="16.5" customHeight="1">
      <c r="A962" s="39"/>
      <c r="B962" s="40"/>
      <c r="C962" s="233" t="s">
        <v>754</v>
      </c>
      <c r="D962" s="233" t="s">
        <v>160</v>
      </c>
      <c r="E962" s="234" t="s">
        <v>1259</v>
      </c>
      <c r="F962" s="235" t="s">
        <v>1260</v>
      </c>
      <c r="G962" s="236" t="s">
        <v>329</v>
      </c>
      <c r="H962" s="237">
        <v>4</v>
      </c>
      <c r="I962" s="238"/>
      <c r="J962" s="239">
        <f>ROUND(I962*H962,2)</f>
        <v>0</v>
      </c>
      <c r="K962" s="235" t="s">
        <v>164</v>
      </c>
      <c r="L962" s="45"/>
      <c r="M962" s="240" t="s">
        <v>1</v>
      </c>
      <c r="N962" s="241" t="s">
        <v>40</v>
      </c>
      <c r="O962" s="93"/>
      <c r="P962" s="242">
        <f>O962*H962</f>
        <v>0</v>
      </c>
      <c r="Q962" s="242">
        <v>0.00072000000000000005</v>
      </c>
      <c r="R962" s="242">
        <f>Q962*H962</f>
        <v>0.0028800000000000002</v>
      </c>
      <c r="S962" s="242">
        <v>0</v>
      </c>
      <c r="T962" s="243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44" t="s">
        <v>210</v>
      </c>
      <c r="AT962" s="244" t="s">
        <v>160</v>
      </c>
      <c r="AU962" s="244" t="s">
        <v>81</v>
      </c>
      <c r="AY962" s="18" t="s">
        <v>158</v>
      </c>
      <c r="BE962" s="245">
        <f>IF(N962="základní",J962,0)</f>
        <v>0</v>
      </c>
      <c r="BF962" s="245">
        <f>IF(N962="snížená",J962,0)</f>
        <v>0</v>
      </c>
      <c r="BG962" s="245">
        <f>IF(N962="zákl. přenesená",J962,0)</f>
        <v>0</v>
      </c>
      <c r="BH962" s="245">
        <f>IF(N962="sníž. přenesená",J962,0)</f>
        <v>0</v>
      </c>
      <c r="BI962" s="245">
        <f>IF(N962="nulová",J962,0)</f>
        <v>0</v>
      </c>
      <c r="BJ962" s="18" t="s">
        <v>165</v>
      </c>
      <c r="BK962" s="245">
        <f>ROUND(I962*H962,2)</f>
        <v>0</v>
      </c>
      <c r="BL962" s="18" t="s">
        <v>210</v>
      </c>
      <c r="BM962" s="244" t="s">
        <v>1261</v>
      </c>
    </row>
    <row r="963" s="2" customFormat="1" ht="16.5" customHeight="1">
      <c r="A963" s="39"/>
      <c r="B963" s="40"/>
      <c r="C963" s="233" t="s">
        <v>1262</v>
      </c>
      <c r="D963" s="233" t="s">
        <v>160</v>
      </c>
      <c r="E963" s="234" t="s">
        <v>1263</v>
      </c>
      <c r="F963" s="235" t="s">
        <v>1264</v>
      </c>
      <c r="G963" s="236" t="s">
        <v>329</v>
      </c>
      <c r="H963" s="237">
        <v>2</v>
      </c>
      <c r="I963" s="238"/>
      <c r="J963" s="239">
        <f>ROUND(I963*H963,2)</f>
        <v>0</v>
      </c>
      <c r="K963" s="235" t="s">
        <v>164</v>
      </c>
      <c r="L963" s="45"/>
      <c r="M963" s="240" t="s">
        <v>1</v>
      </c>
      <c r="N963" s="241" t="s">
        <v>40</v>
      </c>
      <c r="O963" s="93"/>
      <c r="P963" s="242">
        <f>O963*H963</f>
        <v>0</v>
      </c>
      <c r="Q963" s="242">
        <v>0.00132</v>
      </c>
      <c r="R963" s="242">
        <f>Q963*H963</f>
        <v>0.00264</v>
      </c>
      <c r="S963" s="242">
        <v>0</v>
      </c>
      <c r="T963" s="243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44" t="s">
        <v>210</v>
      </c>
      <c r="AT963" s="244" t="s">
        <v>160</v>
      </c>
      <c r="AU963" s="244" t="s">
        <v>81</v>
      </c>
      <c r="AY963" s="18" t="s">
        <v>158</v>
      </c>
      <c r="BE963" s="245">
        <f>IF(N963="základní",J963,0)</f>
        <v>0</v>
      </c>
      <c r="BF963" s="245">
        <f>IF(N963="snížená",J963,0)</f>
        <v>0</v>
      </c>
      <c r="BG963" s="245">
        <f>IF(N963="zákl. přenesená",J963,0)</f>
        <v>0</v>
      </c>
      <c r="BH963" s="245">
        <f>IF(N963="sníž. přenesená",J963,0)</f>
        <v>0</v>
      </c>
      <c r="BI963" s="245">
        <f>IF(N963="nulová",J963,0)</f>
        <v>0</v>
      </c>
      <c r="BJ963" s="18" t="s">
        <v>165</v>
      </c>
      <c r="BK963" s="245">
        <f>ROUND(I963*H963,2)</f>
        <v>0</v>
      </c>
      <c r="BL963" s="18" t="s">
        <v>210</v>
      </c>
      <c r="BM963" s="244" t="s">
        <v>1265</v>
      </c>
    </row>
    <row r="964" s="2" customFormat="1" ht="21.75" customHeight="1">
      <c r="A964" s="39"/>
      <c r="B964" s="40"/>
      <c r="C964" s="233" t="s">
        <v>758</v>
      </c>
      <c r="D964" s="233" t="s">
        <v>160</v>
      </c>
      <c r="E964" s="234" t="s">
        <v>1266</v>
      </c>
      <c r="F964" s="235" t="s">
        <v>1267</v>
      </c>
      <c r="G964" s="236" t="s">
        <v>329</v>
      </c>
      <c r="H964" s="237">
        <v>5</v>
      </c>
      <c r="I964" s="238"/>
      <c r="J964" s="239">
        <f>ROUND(I964*H964,2)</f>
        <v>0</v>
      </c>
      <c r="K964" s="235" t="s">
        <v>164</v>
      </c>
      <c r="L964" s="45"/>
      <c r="M964" s="240" t="s">
        <v>1</v>
      </c>
      <c r="N964" s="241" t="s">
        <v>40</v>
      </c>
      <c r="O964" s="93"/>
      <c r="P964" s="242">
        <f>O964*H964</f>
        <v>0</v>
      </c>
      <c r="Q964" s="242">
        <v>0.00017000000000000001</v>
      </c>
      <c r="R964" s="242">
        <f>Q964*H964</f>
        <v>0.00085000000000000006</v>
      </c>
      <c r="S964" s="242">
        <v>0</v>
      </c>
      <c r="T964" s="243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44" t="s">
        <v>210</v>
      </c>
      <c r="AT964" s="244" t="s">
        <v>160</v>
      </c>
      <c r="AU964" s="244" t="s">
        <v>81</v>
      </c>
      <c r="AY964" s="18" t="s">
        <v>158</v>
      </c>
      <c r="BE964" s="245">
        <f>IF(N964="základní",J964,0)</f>
        <v>0</v>
      </c>
      <c r="BF964" s="245">
        <f>IF(N964="snížená",J964,0)</f>
        <v>0</v>
      </c>
      <c r="BG964" s="245">
        <f>IF(N964="zákl. přenesená",J964,0)</f>
        <v>0</v>
      </c>
      <c r="BH964" s="245">
        <f>IF(N964="sníž. přenesená",J964,0)</f>
        <v>0</v>
      </c>
      <c r="BI964" s="245">
        <f>IF(N964="nulová",J964,0)</f>
        <v>0</v>
      </c>
      <c r="BJ964" s="18" t="s">
        <v>165</v>
      </c>
      <c r="BK964" s="245">
        <f>ROUND(I964*H964,2)</f>
        <v>0</v>
      </c>
      <c r="BL964" s="18" t="s">
        <v>210</v>
      </c>
      <c r="BM964" s="244" t="s">
        <v>1268</v>
      </c>
    </row>
    <row r="965" s="14" customFormat="1">
      <c r="A965" s="14"/>
      <c r="B965" s="257"/>
      <c r="C965" s="258"/>
      <c r="D965" s="248" t="s">
        <v>166</v>
      </c>
      <c r="E965" s="259" t="s">
        <v>1</v>
      </c>
      <c r="F965" s="260" t="s">
        <v>1269</v>
      </c>
      <c r="G965" s="258"/>
      <c r="H965" s="261">
        <v>5</v>
      </c>
      <c r="I965" s="262"/>
      <c r="J965" s="258"/>
      <c r="K965" s="258"/>
      <c r="L965" s="263"/>
      <c r="M965" s="264"/>
      <c r="N965" s="265"/>
      <c r="O965" s="265"/>
      <c r="P965" s="265"/>
      <c r="Q965" s="265"/>
      <c r="R965" s="265"/>
      <c r="S965" s="265"/>
      <c r="T965" s="266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7" t="s">
        <v>166</v>
      </c>
      <c r="AU965" s="267" t="s">
        <v>81</v>
      </c>
      <c r="AV965" s="14" t="s">
        <v>81</v>
      </c>
      <c r="AW965" s="14" t="s">
        <v>30</v>
      </c>
      <c r="AX965" s="14" t="s">
        <v>73</v>
      </c>
      <c r="AY965" s="267" t="s">
        <v>158</v>
      </c>
    </row>
    <row r="966" s="15" customFormat="1">
      <c r="A966" s="15"/>
      <c r="B966" s="268"/>
      <c r="C966" s="269"/>
      <c r="D966" s="248" t="s">
        <v>166</v>
      </c>
      <c r="E966" s="270" t="s">
        <v>1</v>
      </c>
      <c r="F966" s="271" t="s">
        <v>169</v>
      </c>
      <c r="G966" s="269"/>
      <c r="H966" s="272">
        <v>5</v>
      </c>
      <c r="I966" s="273"/>
      <c r="J966" s="269"/>
      <c r="K966" s="269"/>
      <c r="L966" s="274"/>
      <c r="M966" s="275"/>
      <c r="N966" s="276"/>
      <c r="O966" s="276"/>
      <c r="P966" s="276"/>
      <c r="Q966" s="276"/>
      <c r="R966" s="276"/>
      <c r="S966" s="276"/>
      <c r="T966" s="277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78" t="s">
        <v>166</v>
      </c>
      <c r="AU966" s="278" t="s">
        <v>81</v>
      </c>
      <c r="AV966" s="15" t="s">
        <v>165</v>
      </c>
      <c r="AW966" s="15" t="s">
        <v>30</v>
      </c>
      <c r="AX966" s="15" t="s">
        <v>79</v>
      </c>
      <c r="AY966" s="278" t="s">
        <v>158</v>
      </c>
    </row>
    <row r="967" s="2" customFormat="1" ht="21.75" customHeight="1">
      <c r="A967" s="39"/>
      <c r="B967" s="40"/>
      <c r="C967" s="233" t="s">
        <v>1270</v>
      </c>
      <c r="D967" s="233" t="s">
        <v>160</v>
      </c>
      <c r="E967" s="234" t="s">
        <v>1271</v>
      </c>
      <c r="F967" s="235" t="s">
        <v>1272</v>
      </c>
      <c r="G967" s="236" t="s">
        <v>329</v>
      </c>
      <c r="H967" s="237">
        <v>2</v>
      </c>
      <c r="I967" s="238"/>
      <c r="J967" s="239">
        <f>ROUND(I967*H967,2)</f>
        <v>0</v>
      </c>
      <c r="K967" s="235" t="s">
        <v>164</v>
      </c>
      <c r="L967" s="45"/>
      <c r="M967" s="240" t="s">
        <v>1</v>
      </c>
      <c r="N967" s="241" t="s">
        <v>40</v>
      </c>
      <c r="O967" s="93"/>
      <c r="P967" s="242">
        <f>O967*H967</f>
        <v>0</v>
      </c>
      <c r="Q967" s="242">
        <v>0.00012</v>
      </c>
      <c r="R967" s="242">
        <f>Q967*H967</f>
        <v>0.00024000000000000001</v>
      </c>
      <c r="S967" s="242">
        <v>0</v>
      </c>
      <c r="T967" s="243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44" t="s">
        <v>210</v>
      </c>
      <c r="AT967" s="244" t="s">
        <v>160</v>
      </c>
      <c r="AU967" s="244" t="s">
        <v>81</v>
      </c>
      <c r="AY967" s="18" t="s">
        <v>158</v>
      </c>
      <c r="BE967" s="245">
        <f>IF(N967="základní",J967,0)</f>
        <v>0</v>
      </c>
      <c r="BF967" s="245">
        <f>IF(N967="snížená",J967,0)</f>
        <v>0</v>
      </c>
      <c r="BG967" s="245">
        <f>IF(N967="zákl. přenesená",J967,0)</f>
        <v>0</v>
      </c>
      <c r="BH967" s="245">
        <f>IF(N967="sníž. přenesená",J967,0)</f>
        <v>0</v>
      </c>
      <c r="BI967" s="245">
        <f>IF(N967="nulová",J967,0)</f>
        <v>0</v>
      </c>
      <c r="BJ967" s="18" t="s">
        <v>165</v>
      </c>
      <c r="BK967" s="245">
        <f>ROUND(I967*H967,2)</f>
        <v>0</v>
      </c>
      <c r="BL967" s="18" t="s">
        <v>210</v>
      </c>
      <c r="BM967" s="244" t="s">
        <v>1273</v>
      </c>
    </row>
    <row r="968" s="2" customFormat="1" ht="21.75" customHeight="1">
      <c r="A968" s="39"/>
      <c r="B968" s="40"/>
      <c r="C968" s="233" t="s">
        <v>762</v>
      </c>
      <c r="D968" s="233" t="s">
        <v>160</v>
      </c>
      <c r="E968" s="234" t="s">
        <v>1274</v>
      </c>
      <c r="F968" s="235" t="s">
        <v>1275</v>
      </c>
      <c r="G968" s="236" t="s">
        <v>329</v>
      </c>
      <c r="H968" s="237">
        <v>5</v>
      </c>
      <c r="I968" s="238"/>
      <c r="J968" s="239">
        <f>ROUND(I968*H968,2)</f>
        <v>0</v>
      </c>
      <c r="K968" s="235" t="s">
        <v>164</v>
      </c>
      <c r="L968" s="45"/>
      <c r="M968" s="240" t="s">
        <v>1</v>
      </c>
      <c r="N968" s="241" t="s">
        <v>40</v>
      </c>
      <c r="O968" s="93"/>
      <c r="P968" s="242">
        <f>O968*H968</f>
        <v>0</v>
      </c>
      <c r="Q968" s="242">
        <v>0.00027999999999999998</v>
      </c>
      <c r="R968" s="242">
        <f>Q968*H968</f>
        <v>0.0013999999999999998</v>
      </c>
      <c r="S968" s="242">
        <v>0</v>
      </c>
      <c r="T968" s="243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44" t="s">
        <v>210</v>
      </c>
      <c r="AT968" s="244" t="s">
        <v>160</v>
      </c>
      <c r="AU968" s="244" t="s">
        <v>81</v>
      </c>
      <c r="AY968" s="18" t="s">
        <v>158</v>
      </c>
      <c r="BE968" s="245">
        <f>IF(N968="základní",J968,0)</f>
        <v>0</v>
      </c>
      <c r="BF968" s="245">
        <f>IF(N968="snížená",J968,0)</f>
        <v>0</v>
      </c>
      <c r="BG968" s="245">
        <f>IF(N968="zákl. přenesená",J968,0)</f>
        <v>0</v>
      </c>
      <c r="BH968" s="245">
        <f>IF(N968="sníž. přenesená",J968,0)</f>
        <v>0</v>
      </c>
      <c r="BI968" s="245">
        <f>IF(N968="nulová",J968,0)</f>
        <v>0</v>
      </c>
      <c r="BJ968" s="18" t="s">
        <v>165</v>
      </c>
      <c r="BK968" s="245">
        <f>ROUND(I968*H968,2)</f>
        <v>0</v>
      </c>
      <c r="BL968" s="18" t="s">
        <v>210</v>
      </c>
      <c r="BM968" s="244" t="s">
        <v>1276</v>
      </c>
    </row>
    <row r="969" s="2" customFormat="1" ht="21.75" customHeight="1">
      <c r="A969" s="39"/>
      <c r="B969" s="40"/>
      <c r="C969" s="233" t="s">
        <v>1277</v>
      </c>
      <c r="D969" s="233" t="s">
        <v>160</v>
      </c>
      <c r="E969" s="234" t="s">
        <v>1278</v>
      </c>
      <c r="F969" s="235" t="s">
        <v>1279</v>
      </c>
      <c r="G969" s="236" t="s">
        <v>329</v>
      </c>
      <c r="H969" s="237">
        <v>2</v>
      </c>
      <c r="I969" s="238"/>
      <c r="J969" s="239">
        <f>ROUND(I969*H969,2)</f>
        <v>0</v>
      </c>
      <c r="K969" s="235" t="s">
        <v>164</v>
      </c>
      <c r="L969" s="45"/>
      <c r="M969" s="240" t="s">
        <v>1</v>
      </c>
      <c r="N969" s="241" t="s">
        <v>40</v>
      </c>
      <c r="O969" s="93"/>
      <c r="P969" s="242">
        <f>O969*H969</f>
        <v>0</v>
      </c>
      <c r="Q969" s="242">
        <v>0.00040999999999999999</v>
      </c>
      <c r="R969" s="242">
        <f>Q969*H969</f>
        <v>0.00081999999999999998</v>
      </c>
      <c r="S969" s="242">
        <v>0</v>
      </c>
      <c r="T969" s="243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44" t="s">
        <v>210</v>
      </c>
      <c r="AT969" s="244" t="s">
        <v>160</v>
      </c>
      <c r="AU969" s="244" t="s">
        <v>81</v>
      </c>
      <c r="AY969" s="18" t="s">
        <v>158</v>
      </c>
      <c r="BE969" s="245">
        <f>IF(N969="základní",J969,0)</f>
        <v>0</v>
      </c>
      <c r="BF969" s="245">
        <f>IF(N969="snížená",J969,0)</f>
        <v>0</v>
      </c>
      <c r="BG969" s="245">
        <f>IF(N969="zákl. přenesená",J969,0)</f>
        <v>0</v>
      </c>
      <c r="BH969" s="245">
        <f>IF(N969="sníž. přenesená",J969,0)</f>
        <v>0</v>
      </c>
      <c r="BI969" s="245">
        <f>IF(N969="nulová",J969,0)</f>
        <v>0</v>
      </c>
      <c r="BJ969" s="18" t="s">
        <v>165</v>
      </c>
      <c r="BK969" s="245">
        <f>ROUND(I969*H969,2)</f>
        <v>0</v>
      </c>
      <c r="BL969" s="18" t="s">
        <v>210</v>
      </c>
      <c r="BM969" s="244" t="s">
        <v>1280</v>
      </c>
    </row>
    <row r="970" s="2" customFormat="1" ht="21.75" customHeight="1">
      <c r="A970" s="39"/>
      <c r="B970" s="40"/>
      <c r="C970" s="233" t="s">
        <v>765</v>
      </c>
      <c r="D970" s="233" t="s">
        <v>160</v>
      </c>
      <c r="E970" s="234" t="s">
        <v>1281</v>
      </c>
      <c r="F970" s="235" t="s">
        <v>1282</v>
      </c>
      <c r="G970" s="236" t="s">
        <v>329</v>
      </c>
      <c r="H970" s="237">
        <v>2</v>
      </c>
      <c r="I970" s="238"/>
      <c r="J970" s="239">
        <f>ROUND(I970*H970,2)</f>
        <v>0</v>
      </c>
      <c r="K970" s="235" t="s">
        <v>164</v>
      </c>
      <c r="L970" s="45"/>
      <c r="M970" s="240" t="s">
        <v>1</v>
      </c>
      <c r="N970" s="241" t="s">
        <v>40</v>
      </c>
      <c r="O970" s="93"/>
      <c r="P970" s="242">
        <f>O970*H970</f>
        <v>0</v>
      </c>
      <c r="Q970" s="242">
        <v>0.00022000000000000001</v>
      </c>
      <c r="R970" s="242">
        <f>Q970*H970</f>
        <v>0.00044000000000000002</v>
      </c>
      <c r="S970" s="242">
        <v>0</v>
      </c>
      <c r="T970" s="243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4" t="s">
        <v>210</v>
      </c>
      <c r="AT970" s="244" t="s">
        <v>160</v>
      </c>
      <c r="AU970" s="244" t="s">
        <v>81</v>
      </c>
      <c r="AY970" s="18" t="s">
        <v>158</v>
      </c>
      <c r="BE970" s="245">
        <f>IF(N970="základní",J970,0)</f>
        <v>0</v>
      </c>
      <c r="BF970" s="245">
        <f>IF(N970="snížená",J970,0)</f>
        <v>0</v>
      </c>
      <c r="BG970" s="245">
        <f>IF(N970="zákl. přenesená",J970,0)</f>
        <v>0</v>
      </c>
      <c r="BH970" s="245">
        <f>IF(N970="sníž. přenesená",J970,0)</f>
        <v>0</v>
      </c>
      <c r="BI970" s="245">
        <f>IF(N970="nulová",J970,0)</f>
        <v>0</v>
      </c>
      <c r="BJ970" s="18" t="s">
        <v>165</v>
      </c>
      <c r="BK970" s="245">
        <f>ROUND(I970*H970,2)</f>
        <v>0</v>
      </c>
      <c r="BL970" s="18" t="s">
        <v>210</v>
      </c>
      <c r="BM970" s="244" t="s">
        <v>1283</v>
      </c>
    </row>
    <row r="971" s="2" customFormat="1" ht="21.75" customHeight="1">
      <c r="A971" s="39"/>
      <c r="B971" s="40"/>
      <c r="C971" s="233" t="s">
        <v>1284</v>
      </c>
      <c r="D971" s="233" t="s">
        <v>160</v>
      </c>
      <c r="E971" s="234" t="s">
        <v>1285</v>
      </c>
      <c r="F971" s="235" t="s">
        <v>1286</v>
      </c>
      <c r="G971" s="236" t="s">
        <v>329</v>
      </c>
      <c r="H971" s="237">
        <v>2</v>
      </c>
      <c r="I971" s="238"/>
      <c r="J971" s="239">
        <f>ROUND(I971*H971,2)</f>
        <v>0</v>
      </c>
      <c r="K971" s="235" t="s">
        <v>164</v>
      </c>
      <c r="L971" s="45"/>
      <c r="M971" s="240" t="s">
        <v>1</v>
      </c>
      <c r="N971" s="241" t="s">
        <v>40</v>
      </c>
      <c r="O971" s="93"/>
      <c r="P971" s="242">
        <f>O971*H971</f>
        <v>0</v>
      </c>
      <c r="Q971" s="242">
        <v>0.0048599999999999997</v>
      </c>
      <c r="R971" s="242">
        <f>Q971*H971</f>
        <v>0.0097199999999999995</v>
      </c>
      <c r="S971" s="242">
        <v>0</v>
      </c>
      <c r="T971" s="243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44" t="s">
        <v>210</v>
      </c>
      <c r="AT971" s="244" t="s">
        <v>160</v>
      </c>
      <c r="AU971" s="244" t="s">
        <v>81</v>
      </c>
      <c r="AY971" s="18" t="s">
        <v>158</v>
      </c>
      <c r="BE971" s="245">
        <f>IF(N971="základní",J971,0)</f>
        <v>0</v>
      </c>
      <c r="BF971" s="245">
        <f>IF(N971="snížená",J971,0)</f>
        <v>0</v>
      </c>
      <c r="BG971" s="245">
        <f>IF(N971="zákl. přenesená",J971,0)</f>
        <v>0</v>
      </c>
      <c r="BH971" s="245">
        <f>IF(N971="sníž. přenesená",J971,0)</f>
        <v>0</v>
      </c>
      <c r="BI971" s="245">
        <f>IF(N971="nulová",J971,0)</f>
        <v>0</v>
      </c>
      <c r="BJ971" s="18" t="s">
        <v>165</v>
      </c>
      <c r="BK971" s="245">
        <f>ROUND(I971*H971,2)</f>
        <v>0</v>
      </c>
      <c r="BL971" s="18" t="s">
        <v>210</v>
      </c>
      <c r="BM971" s="244" t="s">
        <v>1287</v>
      </c>
    </row>
    <row r="972" s="2" customFormat="1" ht="21.75" customHeight="1">
      <c r="A972" s="39"/>
      <c r="B972" s="40"/>
      <c r="C972" s="233" t="s">
        <v>769</v>
      </c>
      <c r="D972" s="233" t="s">
        <v>160</v>
      </c>
      <c r="E972" s="234" t="s">
        <v>1288</v>
      </c>
      <c r="F972" s="235" t="s">
        <v>1289</v>
      </c>
      <c r="G972" s="236" t="s">
        <v>329</v>
      </c>
      <c r="H972" s="237">
        <v>1</v>
      </c>
      <c r="I972" s="238"/>
      <c r="J972" s="239">
        <f>ROUND(I972*H972,2)</f>
        <v>0</v>
      </c>
      <c r="K972" s="235" t="s">
        <v>164</v>
      </c>
      <c r="L972" s="45"/>
      <c r="M972" s="240" t="s">
        <v>1</v>
      </c>
      <c r="N972" s="241" t="s">
        <v>40</v>
      </c>
      <c r="O972" s="93"/>
      <c r="P972" s="242">
        <f>O972*H972</f>
        <v>0</v>
      </c>
      <c r="Q972" s="242">
        <v>0.0085900000000000004</v>
      </c>
      <c r="R972" s="242">
        <f>Q972*H972</f>
        <v>0.0085900000000000004</v>
      </c>
      <c r="S972" s="242">
        <v>0</v>
      </c>
      <c r="T972" s="243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44" t="s">
        <v>210</v>
      </c>
      <c r="AT972" s="244" t="s">
        <v>160</v>
      </c>
      <c r="AU972" s="244" t="s">
        <v>81</v>
      </c>
      <c r="AY972" s="18" t="s">
        <v>158</v>
      </c>
      <c r="BE972" s="245">
        <f>IF(N972="základní",J972,0)</f>
        <v>0</v>
      </c>
      <c r="BF972" s="245">
        <f>IF(N972="snížená",J972,0)</f>
        <v>0</v>
      </c>
      <c r="BG972" s="245">
        <f>IF(N972="zákl. přenesená",J972,0)</f>
        <v>0</v>
      </c>
      <c r="BH972" s="245">
        <f>IF(N972="sníž. přenesená",J972,0)</f>
        <v>0</v>
      </c>
      <c r="BI972" s="245">
        <f>IF(N972="nulová",J972,0)</f>
        <v>0</v>
      </c>
      <c r="BJ972" s="18" t="s">
        <v>165</v>
      </c>
      <c r="BK972" s="245">
        <f>ROUND(I972*H972,2)</f>
        <v>0</v>
      </c>
      <c r="BL972" s="18" t="s">
        <v>210</v>
      </c>
      <c r="BM972" s="244" t="s">
        <v>1290</v>
      </c>
    </row>
    <row r="973" s="2" customFormat="1" ht="21.75" customHeight="1">
      <c r="A973" s="39"/>
      <c r="B973" s="40"/>
      <c r="C973" s="233" t="s">
        <v>1291</v>
      </c>
      <c r="D973" s="233" t="s">
        <v>160</v>
      </c>
      <c r="E973" s="234" t="s">
        <v>1292</v>
      </c>
      <c r="F973" s="235" t="s">
        <v>1293</v>
      </c>
      <c r="G973" s="236" t="s">
        <v>198</v>
      </c>
      <c r="H973" s="237">
        <v>107</v>
      </c>
      <c r="I973" s="238"/>
      <c r="J973" s="239">
        <f>ROUND(I973*H973,2)</f>
        <v>0</v>
      </c>
      <c r="K973" s="235" t="s">
        <v>164</v>
      </c>
      <c r="L973" s="45"/>
      <c r="M973" s="240" t="s">
        <v>1</v>
      </c>
      <c r="N973" s="241" t="s">
        <v>40</v>
      </c>
      <c r="O973" s="93"/>
      <c r="P973" s="242">
        <f>O973*H973</f>
        <v>0</v>
      </c>
      <c r="Q973" s="242">
        <v>0.00019000000000000001</v>
      </c>
      <c r="R973" s="242">
        <f>Q973*H973</f>
        <v>0.020330000000000001</v>
      </c>
      <c r="S973" s="242">
        <v>0</v>
      </c>
      <c r="T973" s="243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44" t="s">
        <v>210</v>
      </c>
      <c r="AT973" s="244" t="s">
        <v>160</v>
      </c>
      <c r="AU973" s="244" t="s">
        <v>81</v>
      </c>
      <c r="AY973" s="18" t="s">
        <v>158</v>
      </c>
      <c r="BE973" s="245">
        <f>IF(N973="základní",J973,0)</f>
        <v>0</v>
      </c>
      <c r="BF973" s="245">
        <f>IF(N973="snížená",J973,0)</f>
        <v>0</v>
      </c>
      <c r="BG973" s="245">
        <f>IF(N973="zákl. přenesená",J973,0)</f>
        <v>0</v>
      </c>
      <c r="BH973" s="245">
        <f>IF(N973="sníž. přenesená",J973,0)</f>
        <v>0</v>
      </c>
      <c r="BI973" s="245">
        <f>IF(N973="nulová",J973,0)</f>
        <v>0</v>
      </c>
      <c r="BJ973" s="18" t="s">
        <v>165</v>
      </c>
      <c r="BK973" s="245">
        <f>ROUND(I973*H973,2)</f>
        <v>0</v>
      </c>
      <c r="BL973" s="18" t="s">
        <v>210</v>
      </c>
      <c r="BM973" s="244" t="s">
        <v>1294</v>
      </c>
    </row>
    <row r="974" s="14" customFormat="1">
      <c r="A974" s="14"/>
      <c r="B974" s="257"/>
      <c r="C974" s="258"/>
      <c r="D974" s="248" t="s">
        <v>166</v>
      </c>
      <c r="E974" s="259" t="s">
        <v>1</v>
      </c>
      <c r="F974" s="260" t="s">
        <v>1295</v>
      </c>
      <c r="G974" s="258"/>
      <c r="H974" s="261">
        <v>107</v>
      </c>
      <c r="I974" s="262"/>
      <c r="J974" s="258"/>
      <c r="K974" s="258"/>
      <c r="L974" s="263"/>
      <c r="M974" s="264"/>
      <c r="N974" s="265"/>
      <c r="O974" s="265"/>
      <c r="P974" s="265"/>
      <c r="Q974" s="265"/>
      <c r="R974" s="265"/>
      <c r="S974" s="265"/>
      <c r="T974" s="26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7" t="s">
        <v>166</v>
      </c>
      <c r="AU974" s="267" t="s">
        <v>81</v>
      </c>
      <c r="AV974" s="14" t="s">
        <v>81</v>
      </c>
      <c r="AW974" s="14" t="s">
        <v>30</v>
      </c>
      <c r="AX974" s="14" t="s">
        <v>73</v>
      </c>
      <c r="AY974" s="267" t="s">
        <v>158</v>
      </c>
    </row>
    <row r="975" s="15" customFormat="1">
      <c r="A975" s="15"/>
      <c r="B975" s="268"/>
      <c r="C975" s="269"/>
      <c r="D975" s="248" t="s">
        <v>166</v>
      </c>
      <c r="E975" s="270" t="s">
        <v>1</v>
      </c>
      <c r="F975" s="271" t="s">
        <v>169</v>
      </c>
      <c r="G975" s="269"/>
      <c r="H975" s="272">
        <v>107</v>
      </c>
      <c r="I975" s="273"/>
      <c r="J975" s="269"/>
      <c r="K975" s="269"/>
      <c r="L975" s="274"/>
      <c r="M975" s="275"/>
      <c r="N975" s="276"/>
      <c r="O975" s="276"/>
      <c r="P975" s="276"/>
      <c r="Q975" s="276"/>
      <c r="R975" s="276"/>
      <c r="S975" s="276"/>
      <c r="T975" s="277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8" t="s">
        <v>166</v>
      </c>
      <c r="AU975" s="278" t="s">
        <v>81</v>
      </c>
      <c r="AV975" s="15" t="s">
        <v>165</v>
      </c>
      <c r="AW975" s="15" t="s">
        <v>30</v>
      </c>
      <c r="AX975" s="15" t="s">
        <v>79</v>
      </c>
      <c r="AY975" s="278" t="s">
        <v>158</v>
      </c>
    </row>
    <row r="976" s="2" customFormat="1" ht="16.5" customHeight="1">
      <c r="A976" s="39"/>
      <c r="B976" s="40"/>
      <c r="C976" s="233" t="s">
        <v>772</v>
      </c>
      <c r="D976" s="233" t="s">
        <v>160</v>
      </c>
      <c r="E976" s="234" t="s">
        <v>1296</v>
      </c>
      <c r="F976" s="235" t="s">
        <v>1297</v>
      </c>
      <c r="G976" s="236" t="s">
        <v>198</v>
      </c>
      <c r="H976" s="237">
        <v>107</v>
      </c>
      <c r="I976" s="238"/>
      <c r="J976" s="239">
        <f>ROUND(I976*H976,2)</f>
        <v>0</v>
      </c>
      <c r="K976" s="235" t="s">
        <v>164</v>
      </c>
      <c r="L976" s="45"/>
      <c r="M976" s="240" t="s">
        <v>1</v>
      </c>
      <c r="N976" s="241" t="s">
        <v>40</v>
      </c>
      <c r="O976" s="93"/>
      <c r="P976" s="242">
        <f>O976*H976</f>
        <v>0</v>
      </c>
      <c r="Q976" s="242">
        <v>1.0000000000000001E-05</v>
      </c>
      <c r="R976" s="242">
        <f>Q976*H976</f>
        <v>0.00107</v>
      </c>
      <c r="S976" s="242">
        <v>0</v>
      </c>
      <c r="T976" s="243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44" t="s">
        <v>210</v>
      </c>
      <c r="AT976" s="244" t="s">
        <v>160</v>
      </c>
      <c r="AU976" s="244" t="s">
        <v>81</v>
      </c>
      <c r="AY976" s="18" t="s">
        <v>158</v>
      </c>
      <c r="BE976" s="245">
        <f>IF(N976="základní",J976,0)</f>
        <v>0</v>
      </c>
      <c r="BF976" s="245">
        <f>IF(N976="snížená",J976,0)</f>
        <v>0</v>
      </c>
      <c r="BG976" s="245">
        <f>IF(N976="zákl. přenesená",J976,0)</f>
        <v>0</v>
      </c>
      <c r="BH976" s="245">
        <f>IF(N976="sníž. přenesená",J976,0)</f>
        <v>0</v>
      </c>
      <c r="BI976" s="245">
        <f>IF(N976="nulová",J976,0)</f>
        <v>0</v>
      </c>
      <c r="BJ976" s="18" t="s">
        <v>165</v>
      </c>
      <c r="BK976" s="245">
        <f>ROUND(I976*H976,2)</f>
        <v>0</v>
      </c>
      <c r="BL976" s="18" t="s">
        <v>210</v>
      </c>
      <c r="BM976" s="244" t="s">
        <v>1298</v>
      </c>
    </row>
    <row r="977" s="2" customFormat="1" ht="21.75" customHeight="1">
      <c r="A977" s="39"/>
      <c r="B977" s="40"/>
      <c r="C977" s="233" t="s">
        <v>1299</v>
      </c>
      <c r="D977" s="233" t="s">
        <v>160</v>
      </c>
      <c r="E977" s="234" t="s">
        <v>1300</v>
      </c>
      <c r="F977" s="235" t="s">
        <v>1301</v>
      </c>
      <c r="G977" s="236" t="s">
        <v>253</v>
      </c>
      <c r="H977" s="237">
        <v>0.17499999999999999</v>
      </c>
      <c r="I977" s="238"/>
      <c r="J977" s="239">
        <f>ROUND(I977*H977,2)</f>
        <v>0</v>
      </c>
      <c r="K977" s="235" t="s">
        <v>164</v>
      </c>
      <c r="L977" s="45"/>
      <c r="M977" s="240" t="s">
        <v>1</v>
      </c>
      <c r="N977" s="241" t="s">
        <v>40</v>
      </c>
      <c r="O977" s="93"/>
      <c r="P977" s="242">
        <f>O977*H977</f>
        <v>0</v>
      </c>
      <c r="Q977" s="242">
        <v>0</v>
      </c>
      <c r="R977" s="242">
        <f>Q977*H977</f>
        <v>0</v>
      </c>
      <c r="S977" s="242">
        <v>0</v>
      </c>
      <c r="T977" s="243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4" t="s">
        <v>210</v>
      </c>
      <c r="AT977" s="244" t="s">
        <v>160</v>
      </c>
      <c r="AU977" s="244" t="s">
        <v>81</v>
      </c>
      <c r="AY977" s="18" t="s">
        <v>158</v>
      </c>
      <c r="BE977" s="245">
        <f>IF(N977="základní",J977,0)</f>
        <v>0</v>
      </c>
      <c r="BF977" s="245">
        <f>IF(N977="snížená",J977,0)</f>
        <v>0</v>
      </c>
      <c r="BG977" s="245">
        <f>IF(N977="zákl. přenesená",J977,0)</f>
        <v>0</v>
      </c>
      <c r="BH977" s="245">
        <f>IF(N977="sníž. přenesená",J977,0)</f>
        <v>0</v>
      </c>
      <c r="BI977" s="245">
        <f>IF(N977="nulová",J977,0)</f>
        <v>0</v>
      </c>
      <c r="BJ977" s="18" t="s">
        <v>165</v>
      </c>
      <c r="BK977" s="245">
        <f>ROUND(I977*H977,2)</f>
        <v>0</v>
      </c>
      <c r="BL977" s="18" t="s">
        <v>210</v>
      </c>
      <c r="BM977" s="244" t="s">
        <v>1302</v>
      </c>
    </row>
    <row r="978" s="12" customFormat="1" ht="22.8" customHeight="1">
      <c r="A978" s="12"/>
      <c r="B978" s="217"/>
      <c r="C978" s="218"/>
      <c r="D978" s="219" t="s">
        <v>72</v>
      </c>
      <c r="E978" s="231" t="s">
        <v>1303</v>
      </c>
      <c r="F978" s="231" t="s">
        <v>1304</v>
      </c>
      <c r="G978" s="218"/>
      <c r="H978" s="218"/>
      <c r="I978" s="221"/>
      <c r="J978" s="232">
        <f>BK978</f>
        <v>0</v>
      </c>
      <c r="K978" s="218"/>
      <c r="L978" s="223"/>
      <c r="M978" s="224"/>
      <c r="N978" s="225"/>
      <c r="O978" s="225"/>
      <c r="P978" s="226">
        <f>SUM(P979:P990)</f>
        <v>0</v>
      </c>
      <c r="Q978" s="225"/>
      <c r="R978" s="226">
        <f>SUM(R979:R990)</f>
        <v>0.080170000000000005</v>
      </c>
      <c r="S978" s="225"/>
      <c r="T978" s="227">
        <f>SUM(T979:T990)</f>
        <v>0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228" t="s">
        <v>81</v>
      </c>
      <c r="AT978" s="229" t="s">
        <v>72</v>
      </c>
      <c r="AU978" s="229" t="s">
        <v>79</v>
      </c>
      <c r="AY978" s="228" t="s">
        <v>158</v>
      </c>
      <c r="BK978" s="230">
        <f>SUM(BK979:BK990)</f>
        <v>0</v>
      </c>
    </row>
    <row r="979" s="2" customFormat="1" ht="21.75" customHeight="1">
      <c r="A979" s="39"/>
      <c r="B979" s="40"/>
      <c r="C979" s="233" t="s">
        <v>1305</v>
      </c>
      <c r="D979" s="233" t="s">
        <v>160</v>
      </c>
      <c r="E979" s="234" t="s">
        <v>1306</v>
      </c>
      <c r="F979" s="235" t="s">
        <v>1307</v>
      </c>
      <c r="G979" s="236" t="s">
        <v>198</v>
      </c>
      <c r="H979" s="237">
        <v>15</v>
      </c>
      <c r="I979" s="238"/>
      <c r="J979" s="239">
        <f>ROUND(I979*H979,2)</f>
        <v>0</v>
      </c>
      <c r="K979" s="235" t="s">
        <v>164</v>
      </c>
      <c r="L979" s="45"/>
      <c r="M979" s="240" t="s">
        <v>1</v>
      </c>
      <c r="N979" s="241" t="s">
        <v>40</v>
      </c>
      <c r="O979" s="93"/>
      <c r="P979" s="242">
        <f>O979*H979</f>
        <v>0</v>
      </c>
      <c r="Q979" s="242">
        <v>0.0027000000000000001</v>
      </c>
      <c r="R979" s="242">
        <f>Q979*H979</f>
        <v>0.040500000000000001</v>
      </c>
      <c r="S979" s="242">
        <v>0</v>
      </c>
      <c r="T979" s="243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44" t="s">
        <v>210</v>
      </c>
      <c r="AT979" s="244" t="s">
        <v>160</v>
      </c>
      <c r="AU979" s="244" t="s">
        <v>81</v>
      </c>
      <c r="AY979" s="18" t="s">
        <v>158</v>
      </c>
      <c r="BE979" s="245">
        <f>IF(N979="základní",J979,0)</f>
        <v>0</v>
      </c>
      <c r="BF979" s="245">
        <f>IF(N979="snížená",J979,0)</f>
        <v>0</v>
      </c>
      <c r="BG979" s="245">
        <f>IF(N979="zákl. přenesená",J979,0)</f>
        <v>0</v>
      </c>
      <c r="BH979" s="245">
        <f>IF(N979="sníž. přenesená",J979,0)</f>
        <v>0</v>
      </c>
      <c r="BI979" s="245">
        <f>IF(N979="nulová",J979,0)</f>
        <v>0</v>
      </c>
      <c r="BJ979" s="18" t="s">
        <v>165</v>
      </c>
      <c r="BK979" s="245">
        <f>ROUND(I979*H979,2)</f>
        <v>0</v>
      </c>
      <c r="BL979" s="18" t="s">
        <v>210</v>
      </c>
      <c r="BM979" s="244" t="s">
        <v>1308</v>
      </c>
    </row>
    <row r="980" s="2" customFormat="1" ht="16.5" customHeight="1">
      <c r="A980" s="39"/>
      <c r="B980" s="40"/>
      <c r="C980" s="233" t="s">
        <v>1309</v>
      </c>
      <c r="D980" s="233" t="s">
        <v>160</v>
      </c>
      <c r="E980" s="234" t="s">
        <v>1310</v>
      </c>
      <c r="F980" s="235" t="s">
        <v>1311</v>
      </c>
      <c r="G980" s="236" t="s">
        <v>198</v>
      </c>
      <c r="H980" s="237">
        <v>2</v>
      </c>
      <c r="I980" s="238"/>
      <c r="J980" s="239">
        <f>ROUND(I980*H980,2)</f>
        <v>0</v>
      </c>
      <c r="K980" s="235" t="s">
        <v>164</v>
      </c>
      <c r="L980" s="45"/>
      <c r="M980" s="240" t="s">
        <v>1</v>
      </c>
      <c r="N980" s="241" t="s">
        <v>40</v>
      </c>
      <c r="O980" s="93"/>
      <c r="P980" s="242">
        <f>O980*H980</f>
        <v>0</v>
      </c>
      <c r="Q980" s="242">
        <v>0.0046800000000000001</v>
      </c>
      <c r="R980" s="242">
        <f>Q980*H980</f>
        <v>0.0093600000000000003</v>
      </c>
      <c r="S980" s="242">
        <v>0</v>
      </c>
      <c r="T980" s="243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4" t="s">
        <v>210</v>
      </c>
      <c r="AT980" s="244" t="s">
        <v>160</v>
      </c>
      <c r="AU980" s="244" t="s">
        <v>81</v>
      </c>
      <c r="AY980" s="18" t="s">
        <v>158</v>
      </c>
      <c r="BE980" s="245">
        <f>IF(N980="základní",J980,0)</f>
        <v>0</v>
      </c>
      <c r="BF980" s="245">
        <f>IF(N980="snížená",J980,0)</f>
        <v>0</v>
      </c>
      <c r="BG980" s="245">
        <f>IF(N980="zákl. přenesená",J980,0)</f>
        <v>0</v>
      </c>
      <c r="BH980" s="245">
        <f>IF(N980="sníž. přenesená",J980,0)</f>
        <v>0</v>
      </c>
      <c r="BI980" s="245">
        <f>IF(N980="nulová",J980,0)</f>
        <v>0</v>
      </c>
      <c r="BJ980" s="18" t="s">
        <v>165</v>
      </c>
      <c r="BK980" s="245">
        <f>ROUND(I980*H980,2)</f>
        <v>0</v>
      </c>
      <c r="BL980" s="18" t="s">
        <v>210</v>
      </c>
      <c r="BM980" s="244" t="s">
        <v>1312</v>
      </c>
    </row>
    <row r="981" s="2" customFormat="1" ht="21.75" customHeight="1">
      <c r="A981" s="39"/>
      <c r="B981" s="40"/>
      <c r="C981" s="233" t="s">
        <v>1313</v>
      </c>
      <c r="D981" s="233" t="s">
        <v>160</v>
      </c>
      <c r="E981" s="234" t="s">
        <v>1314</v>
      </c>
      <c r="F981" s="235" t="s">
        <v>1315</v>
      </c>
      <c r="G981" s="236" t="s">
        <v>1246</v>
      </c>
      <c r="H981" s="237">
        <v>2</v>
      </c>
      <c r="I981" s="238"/>
      <c r="J981" s="239">
        <f>ROUND(I981*H981,2)</f>
        <v>0</v>
      </c>
      <c r="K981" s="235" t="s">
        <v>164</v>
      </c>
      <c r="L981" s="45"/>
      <c r="M981" s="240" t="s">
        <v>1</v>
      </c>
      <c r="N981" s="241" t="s">
        <v>40</v>
      </c>
      <c r="O981" s="93"/>
      <c r="P981" s="242">
        <f>O981*H981</f>
        <v>0</v>
      </c>
      <c r="Q981" s="242">
        <v>0.00877</v>
      </c>
      <c r="R981" s="242">
        <f>Q981*H981</f>
        <v>0.01754</v>
      </c>
      <c r="S981" s="242">
        <v>0</v>
      </c>
      <c r="T981" s="243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44" t="s">
        <v>210</v>
      </c>
      <c r="AT981" s="244" t="s">
        <v>160</v>
      </c>
      <c r="AU981" s="244" t="s">
        <v>81</v>
      </c>
      <c r="AY981" s="18" t="s">
        <v>158</v>
      </c>
      <c r="BE981" s="245">
        <f>IF(N981="základní",J981,0)</f>
        <v>0</v>
      </c>
      <c r="BF981" s="245">
        <f>IF(N981="snížená",J981,0)</f>
        <v>0</v>
      </c>
      <c r="BG981" s="245">
        <f>IF(N981="zákl. přenesená",J981,0)</f>
        <v>0</v>
      </c>
      <c r="BH981" s="245">
        <f>IF(N981="sníž. přenesená",J981,0)</f>
        <v>0</v>
      </c>
      <c r="BI981" s="245">
        <f>IF(N981="nulová",J981,0)</f>
        <v>0</v>
      </c>
      <c r="BJ981" s="18" t="s">
        <v>165</v>
      </c>
      <c r="BK981" s="245">
        <f>ROUND(I981*H981,2)</f>
        <v>0</v>
      </c>
      <c r="BL981" s="18" t="s">
        <v>210</v>
      </c>
      <c r="BM981" s="244" t="s">
        <v>1316</v>
      </c>
    </row>
    <row r="982" s="2" customFormat="1" ht="16.5" customHeight="1">
      <c r="A982" s="39"/>
      <c r="B982" s="40"/>
      <c r="C982" s="233" t="s">
        <v>1317</v>
      </c>
      <c r="D982" s="233" t="s">
        <v>160</v>
      </c>
      <c r="E982" s="234" t="s">
        <v>1318</v>
      </c>
      <c r="F982" s="235" t="s">
        <v>1319</v>
      </c>
      <c r="G982" s="236" t="s">
        <v>1246</v>
      </c>
      <c r="H982" s="237">
        <v>1</v>
      </c>
      <c r="I982" s="238"/>
      <c r="J982" s="239">
        <f>ROUND(I982*H982,2)</f>
        <v>0</v>
      </c>
      <c r="K982" s="235" t="s">
        <v>164</v>
      </c>
      <c r="L982" s="45"/>
      <c r="M982" s="240" t="s">
        <v>1</v>
      </c>
      <c r="N982" s="241" t="s">
        <v>40</v>
      </c>
      <c r="O982" s="93"/>
      <c r="P982" s="242">
        <f>O982*H982</f>
        <v>0</v>
      </c>
      <c r="Q982" s="242">
        <v>0.00025999999999999998</v>
      </c>
      <c r="R982" s="242">
        <f>Q982*H982</f>
        <v>0.00025999999999999998</v>
      </c>
      <c r="S982" s="242">
        <v>0</v>
      </c>
      <c r="T982" s="243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44" t="s">
        <v>210</v>
      </c>
      <c r="AT982" s="244" t="s">
        <v>160</v>
      </c>
      <c r="AU982" s="244" t="s">
        <v>81</v>
      </c>
      <c r="AY982" s="18" t="s">
        <v>158</v>
      </c>
      <c r="BE982" s="245">
        <f>IF(N982="základní",J982,0)</f>
        <v>0</v>
      </c>
      <c r="BF982" s="245">
        <f>IF(N982="snížená",J982,0)</f>
        <v>0</v>
      </c>
      <c r="BG982" s="245">
        <f>IF(N982="zákl. přenesená",J982,0)</f>
        <v>0</v>
      </c>
      <c r="BH982" s="245">
        <f>IF(N982="sníž. přenesená",J982,0)</f>
        <v>0</v>
      </c>
      <c r="BI982" s="245">
        <f>IF(N982="nulová",J982,0)</f>
        <v>0</v>
      </c>
      <c r="BJ982" s="18" t="s">
        <v>165</v>
      </c>
      <c r="BK982" s="245">
        <f>ROUND(I982*H982,2)</f>
        <v>0</v>
      </c>
      <c r="BL982" s="18" t="s">
        <v>210</v>
      </c>
      <c r="BM982" s="244" t="s">
        <v>1320</v>
      </c>
    </row>
    <row r="983" s="2" customFormat="1" ht="21.75" customHeight="1">
      <c r="A983" s="39"/>
      <c r="B983" s="40"/>
      <c r="C983" s="233" t="s">
        <v>1321</v>
      </c>
      <c r="D983" s="233" t="s">
        <v>160</v>
      </c>
      <c r="E983" s="234" t="s">
        <v>1322</v>
      </c>
      <c r="F983" s="235" t="s">
        <v>1323</v>
      </c>
      <c r="G983" s="236" t="s">
        <v>198</v>
      </c>
      <c r="H983" s="237">
        <v>20</v>
      </c>
      <c r="I983" s="238"/>
      <c r="J983" s="239">
        <f>ROUND(I983*H983,2)</f>
        <v>0</v>
      </c>
      <c r="K983" s="235" t="s">
        <v>164</v>
      </c>
      <c r="L983" s="45"/>
      <c r="M983" s="240" t="s">
        <v>1</v>
      </c>
      <c r="N983" s="241" t="s">
        <v>40</v>
      </c>
      <c r="O983" s="93"/>
      <c r="P983" s="242">
        <f>O983*H983</f>
        <v>0</v>
      </c>
      <c r="Q983" s="242">
        <v>0.00036999999999999999</v>
      </c>
      <c r="R983" s="242">
        <f>Q983*H983</f>
        <v>0.0074000000000000003</v>
      </c>
      <c r="S983" s="242">
        <v>0</v>
      </c>
      <c r="T983" s="243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44" t="s">
        <v>210</v>
      </c>
      <c r="AT983" s="244" t="s">
        <v>160</v>
      </c>
      <c r="AU983" s="244" t="s">
        <v>81</v>
      </c>
      <c r="AY983" s="18" t="s">
        <v>158</v>
      </c>
      <c r="BE983" s="245">
        <f>IF(N983="základní",J983,0)</f>
        <v>0</v>
      </c>
      <c r="BF983" s="245">
        <f>IF(N983="snížená",J983,0)</f>
        <v>0</v>
      </c>
      <c r="BG983" s="245">
        <f>IF(N983="zákl. přenesená",J983,0)</f>
        <v>0</v>
      </c>
      <c r="BH983" s="245">
        <f>IF(N983="sníž. přenesená",J983,0)</f>
        <v>0</v>
      </c>
      <c r="BI983" s="245">
        <f>IF(N983="nulová",J983,0)</f>
        <v>0</v>
      </c>
      <c r="BJ983" s="18" t="s">
        <v>165</v>
      </c>
      <c r="BK983" s="245">
        <f>ROUND(I983*H983,2)</f>
        <v>0</v>
      </c>
      <c r="BL983" s="18" t="s">
        <v>210</v>
      </c>
      <c r="BM983" s="244" t="s">
        <v>1324</v>
      </c>
    </row>
    <row r="984" s="2" customFormat="1" ht="16.5" customHeight="1">
      <c r="A984" s="39"/>
      <c r="B984" s="40"/>
      <c r="C984" s="233" t="s">
        <v>1325</v>
      </c>
      <c r="D984" s="233" t="s">
        <v>160</v>
      </c>
      <c r="E984" s="234" t="s">
        <v>1326</v>
      </c>
      <c r="F984" s="235" t="s">
        <v>1327</v>
      </c>
      <c r="G984" s="236" t="s">
        <v>329</v>
      </c>
      <c r="H984" s="237">
        <v>1</v>
      </c>
      <c r="I984" s="238"/>
      <c r="J984" s="239">
        <f>ROUND(I984*H984,2)</f>
        <v>0</v>
      </c>
      <c r="K984" s="235" t="s">
        <v>164</v>
      </c>
      <c r="L984" s="45"/>
      <c r="M984" s="240" t="s">
        <v>1</v>
      </c>
      <c r="N984" s="241" t="s">
        <v>40</v>
      </c>
      <c r="O984" s="93"/>
      <c r="P984" s="242">
        <f>O984*H984</f>
        <v>0</v>
      </c>
      <c r="Q984" s="242">
        <v>0</v>
      </c>
      <c r="R984" s="242">
        <f>Q984*H984</f>
        <v>0</v>
      </c>
      <c r="S984" s="242">
        <v>0</v>
      </c>
      <c r="T984" s="243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44" t="s">
        <v>210</v>
      </c>
      <c r="AT984" s="244" t="s">
        <v>160</v>
      </c>
      <c r="AU984" s="244" t="s">
        <v>81</v>
      </c>
      <c r="AY984" s="18" t="s">
        <v>158</v>
      </c>
      <c r="BE984" s="245">
        <f>IF(N984="základní",J984,0)</f>
        <v>0</v>
      </c>
      <c r="BF984" s="245">
        <f>IF(N984="snížená",J984,0)</f>
        <v>0</v>
      </c>
      <c r="BG984" s="245">
        <f>IF(N984="zákl. přenesená",J984,0)</f>
        <v>0</v>
      </c>
      <c r="BH984" s="245">
        <f>IF(N984="sníž. přenesená",J984,0)</f>
        <v>0</v>
      </c>
      <c r="BI984" s="245">
        <f>IF(N984="nulová",J984,0)</f>
        <v>0</v>
      </c>
      <c r="BJ984" s="18" t="s">
        <v>165</v>
      </c>
      <c r="BK984" s="245">
        <f>ROUND(I984*H984,2)</f>
        <v>0</v>
      </c>
      <c r="BL984" s="18" t="s">
        <v>210</v>
      </c>
      <c r="BM984" s="244" t="s">
        <v>1328</v>
      </c>
    </row>
    <row r="985" s="2" customFormat="1" ht="16.5" customHeight="1">
      <c r="A985" s="39"/>
      <c r="B985" s="40"/>
      <c r="C985" s="233" t="s">
        <v>1329</v>
      </c>
      <c r="D985" s="233" t="s">
        <v>160</v>
      </c>
      <c r="E985" s="234" t="s">
        <v>1330</v>
      </c>
      <c r="F985" s="235" t="s">
        <v>1331</v>
      </c>
      <c r="G985" s="236" t="s">
        <v>198</v>
      </c>
      <c r="H985" s="237">
        <v>15</v>
      </c>
      <c r="I985" s="238"/>
      <c r="J985" s="239">
        <f>ROUND(I985*H985,2)</f>
        <v>0</v>
      </c>
      <c r="K985" s="235" t="s">
        <v>164</v>
      </c>
      <c r="L985" s="45"/>
      <c r="M985" s="240" t="s">
        <v>1</v>
      </c>
      <c r="N985" s="241" t="s">
        <v>40</v>
      </c>
      <c r="O985" s="93"/>
      <c r="P985" s="242">
        <f>O985*H985</f>
        <v>0</v>
      </c>
      <c r="Q985" s="242">
        <v>0</v>
      </c>
      <c r="R985" s="242">
        <f>Q985*H985</f>
        <v>0</v>
      </c>
      <c r="S985" s="242">
        <v>0</v>
      </c>
      <c r="T985" s="243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44" t="s">
        <v>210</v>
      </c>
      <c r="AT985" s="244" t="s">
        <v>160</v>
      </c>
      <c r="AU985" s="244" t="s">
        <v>81</v>
      </c>
      <c r="AY985" s="18" t="s">
        <v>158</v>
      </c>
      <c r="BE985" s="245">
        <f>IF(N985="základní",J985,0)</f>
        <v>0</v>
      </c>
      <c r="BF985" s="245">
        <f>IF(N985="snížená",J985,0)</f>
        <v>0</v>
      </c>
      <c r="BG985" s="245">
        <f>IF(N985="zákl. přenesená",J985,0)</f>
        <v>0</v>
      </c>
      <c r="BH985" s="245">
        <f>IF(N985="sníž. přenesená",J985,0)</f>
        <v>0</v>
      </c>
      <c r="BI985" s="245">
        <f>IF(N985="nulová",J985,0)</f>
        <v>0</v>
      </c>
      <c r="BJ985" s="18" t="s">
        <v>165</v>
      </c>
      <c r="BK985" s="245">
        <f>ROUND(I985*H985,2)</f>
        <v>0</v>
      </c>
      <c r="BL985" s="18" t="s">
        <v>210</v>
      </c>
      <c r="BM985" s="244" t="s">
        <v>1332</v>
      </c>
    </row>
    <row r="986" s="2" customFormat="1" ht="16.5" customHeight="1">
      <c r="A986" s="39"/>
      <c r="B986" s="40"/>
      <c r="C986" s="233" t="s">
        <v>1333</v>
      </c>
      <c r="D986" s="233" t="s">
        <v>160</v>
      </c>
      <c r="E986" s="234" t="s">
        <v>1334</v>
      </c>
      <c r="F986" s="235" t="s">
        <v>1335</v>
      </c>
      <c r="G986" s="236" t="s">
        <v>329</v>
      </c>
      <c r="H986" s="237">
        <v>1</v>
      </c>
      <c r="I986" s="238"/>
      <c r="J986" s="239">
        <f>ROUND(I986*H986,2)</f>
        <v>0</v>
      </c>
      <c r="K986" s="235" t="s">
        <v>164</v>
      </c>
      <c r="L986" s="45"/>
      <c r="M986" s="240" t="s">
        <v>1</v>
      </c>
      <c r="N986" s="241" t="s">
        <v>40</v>
      </c>
      <c r="O986" s="93"/>
      <c r="P986" s="242">
        <f>O986*H986</f>
        <v>0</v>
      </c>
      <c r="Q986" s="242">
        <v>0</v>
      </c>
      <c r="R986" s="242">
        <f>Q986*H986</f>
        <v>0</v>
      </c>
      <c r="S986" s="242">
        <v>0</v>
      </c>
      <c r="T986" s="243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44" t="s">
        <v>210</v>
      </c>
      <c r="AT986" s="244" t="s">
        <v>160</v>
      </c>
      <c r="AU986" s="244" t="s">
        <v>81</v>
      </c>
      <c r="AY986" s="18" t="s">
        <v>158</v>
      </c>
      <c r="BE986" s="245">
        <f>IF(N986="základní",J986,0)</f>
        <v>0</v>
      </c>
      <c r="BF986" s="245">
        <f>IF(N986="snížená",J986,0)</f>
        <v>0</v>
      </c>
      <c r="BG986" s="245">
        <f>IF(N986="zákl. přenesená",J986,0)</f>
        <v>0</v>
      </c>
      <c r="BH986" s="245">
        <f>IF(N986="sníž. přenesená",J986,0)</f>
        <v>0</v>
      </c>
      <c r="BI986" s="245">
        <f>IF(N986="nulová",J986,0)</f>
        <v>0</v>
      </c>
      <c r="BJ986" s="18" t="s">
        <v>165</v>
      </c>
      <c r="BK986" s="245">
        <f>ROUND(I986*H986,2)</f>
        <v>0</v>
      </c>
      <c r="BL986" s="18" t="s">
        <v>210</v>
      </c>
      <c r="BM986" s="244" t="s">
        <v>1336</v>
      </c>
    </row>
    <row r="987" s="2" customFormat="1" ht="21.75" customHeight="1">
      <c r="A987" s="39"/>
      <c r="B987" s="40"/>
      <c r="C987" s="233" t="s">
        <v>1337</v>
      </c>
      <c r="D987" s="233" t="s">
        <v>160</v>
      </c>
      <c r="E987" s="234" t="s">
        <v>1338</v>
      </c>
      <c r="F987" s="235" t="s">
        <v>1339</v>
      </c>
      <c r="G987" s="236" t="s">
        <v>329</v>
      </c>
      <c r="H987" s="237">
        <v>3</v>
      </c>
      <c r="I987" s="238"/>
      <c r="J987" s="239">
        <f>ROUND(I987*H987,2)</f>
        <v>0</v>
      </c>
      <c r="K987" s="235" t="s">
        <v>164</v>
      </c>
      <c r="L987" s="45"/>
      <c r="M987" s="240" t="s">
        <v>1</v>
      </c>
      <c r="N987" s="241" t="s">
        <v>40</v>
      </c>
      <c r="O987" s="93"/>
      <c r="P987" s="242">
        <f>O987*H987</f>
        <v>0</v>
      </c>
      <c r="Q987" s="242">
        <v>0.00060999999999999997</v>
      </c>
      <c r="R987" s="242">
        <f>Q987*H987</f>
        <v>0.00183</v>
      </c>
      <c r="S987" s="242">
        <v>0</v>
      </c>
      <c r="T987" s="243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44" t="s">
        <v>210</v>
      </c>
      <c r="AT987" s="244" t="s">
        <v>160</v>
      </c>
      <c r="AU987" s="244" t="s">
        <v>81</v>
      </c>
      <c r="AY987" s="18" t="s">
        <v>158</v>
      </c>
      <c r="BE987" s="245">
        <f>IF(N987="základní",J987,0)</f>
        <v>0</v>
      </c>
      <c r="BF987" s="245">
        <f>IF(N987="snížená",J987,0)</f>
        <v>0</v>
      </c>
      <c r="BG987" s="245">
        <f>IF(N987="zákl. přenesená",J987,0)</f>
        <v>0</v>
      </c>
      <c r="BH987" s="245">
        <f>IF(N987="sníž. přenesená",J987,0)</f>
        <v>0</v>
      </c>
      <c r="BI987" s="245">
        <f>IF(N987="nulová",J987,0)</f>
        <v>0</v>
      </c>
      <c r="BJ987" s="18" t="s">
        <v>165</v>
      </c>
      <c r="BK987" s="245">
        <f>ROUND(I987*H987,2)</f>
        <v>0</v>
      </c>
      <c r="BL987" s="18" t="s">
        <v>210</v>
      </c>
      <c r="BM987" s="244" t="s">
        <v>1340</v>
      </c>
    </row>
    <row r="988" s="2" customFormat="1" ht="21.75" customHeight="1">
      <c r="A988" s="39"/>
      <c r="B988" s="40"/>
      <c r="C988" s="233" t="s">
        <v>1341</v>
      </c>
      <c r="D988" s="233" t="s">
        <v>160</v>
      </c>
      <c r="E988" s="234" t="s">
        <v>1342</v>
      </c>
      <c r="F988" s="235" t="s">
        <v>1343</v>
      </c>
      <c r="G988" s="236" t="s">
        <v>1246</v>
      </c>
      <c r="H988" s="237">
        <v>1</v>
      </c>
      <c r="I988" s="238"/>
      <c r="J988" s="239">
        <f>ROUND(I988*H988,2)</f>
        <v>0</v>
      </c>
      <c r="K988" s="235" t="s">
        <v>164</v>
      </c>
      <c r="L988" s="45"/>
      <c r="M988" s="240" t="s">
        <v>1</v>
      </c>
      <c r="N988" s="241" t="s">
        <v>40</v>
      </c>
      <c r="O988" s="93"/>
      <c r="P988" s="242">
        <f>O988*H988</f>
        <v>0</v>
      </c>
      <c r="Q988" s="242">
        <v>0.0032799999999999999</v>
      </c>
      <c r="R988" s="242">
        <f>Q988*H988</f>
        <v>0.0032799999999999999</v>
      </c>
      <c r="S988" s="242">
        <v>0</v>
      </c>
      <c r="T988" s="243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44" t="s">
        <v>210</v>
      </c>
      <c r="AT988" s="244" t="s">
        <v>160</v>
      </c>
      <c r="AU988" s="244" t="s">
        <v>81</v>
      </c>
      <c r="AY988" s="18" t="s">
        <v>158</v>
      </c>
      <c r="BE988" s="245">
        <f>IF(N988="základní",J988,0)</f>
        <v>0</v>
      </c>
      <c r="BF988" s="245">
        <f>IF(N988="snížená",J988,0)</f>
        <v>0</v>
      </c>
      <c r="BG988" s="245">
        <f>IF(N988="zákl. přenesená",J988,0)</f>
        <v>0</v>
      </c>
      <c r="BH988" s="245">
        <f>IF(N988="sníž. přenesená",J988,0)</f>
        <v>0</v>
      </c>
      <c r="BI988" s="245">
        <f>IF(N988="nulová",J988,0)</f>
        <v>0</v>
      </c>
      <c r="BJ988" s="18" t="s">
        <v>165</v>
      </c>
      <c r="BK988" s="245">
        <f>ROUND(I988*H988,2)</f>
        <v>0</v>
      </c>
      <c r="BL988" s="18" t="s">
        <v>210</v>
      </c>
      <c r="BM988" s="244" t="s">
        <v>1344</v>
      </c>
    </row>
    <row r="989" s="2" customFormat="1" ht="16.5" customHeight="1">
      <c r="A989" s="39"/>
      <c r="B989" s="40"/>
      <c r="C989" s="233" t="s">
        <v>1345</v>
      </c>
      <c r="D989" s="233" t="s">
        <v>160</v>
      </c>
      <c r="E989" s="234" t="s">
        <v>1346</v>
      </c>
      <c r="F989" s="235" t="s">
        <v>1347</v>
      </c>
      <c r="G989" s="236" t="s">
        <v>1246</v>
      </c>
      <c r="H989" s="237">
        <v>1</v>
      </c>
      <c r="I989" s="238"/>
      <c r="J989" s="239">
        <f>ROUND(I989*H989,2)</f>
        <v>0</v>
      </c>
      <c r="K989" s="235" t="s">
        <v>1</v>
      </c>
      <c r="L989" s="45"/>
      <c r="M989" s="240" t="s">
        <v>1</v>
      </c>
      <c r="N989" s="241" t="s">
        <v>40</v>
      </c>
      <c r="O989" s="93"/>
      <c r="P989" s="242">
        <f>O989*H989</f>
        <v>0</v>
      </c>
      <c r="Q989" s="242">
        <v>0</v>
      </c>
      <c r="R989" s="242">
        <f>Q989*H989</f>
        <v>0</v>
      </c>
      <c r="S989" s="242">
        <v>0</v>
      </c>
      <c r="T989" s="243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4" t="s">
        <v>210</v>
      </c>
      <c r="AT989" s="244" t="s">
        <v>160</v>
      </c>
      <c r="AU989" s="244" t="s">
        <v>81</v>
      </c>
      <c r="AY989" s="18" t="s">
        <v>158</v>
      </c>
      <c r="BE989" s="245">
        <f>IF(N989="základní",J989,0)</f>
        <v>0</v>
      </c>
      <c r="BF989" s="245">
        <f>IF(N989="snížená",J989,0)</f>
        <v>0</v>
      </c>
      <c r="BG989" s="245">
        <f>IF(N989="zákl. přenesená",J989,0)</f>
        <v>0</v>
      </c>
      <c r="BH989" s="245">
        <f>IF(N989="sníž. přenesená",J989,0)</f>
        <v>0</v>
      </c>
      <c r="BI989" s="245">
        <f>IF(N989="nulová",J989,0)</f>
        <v>0</v>
      </c>
      <c r="BJ989" s="18" t="s">
        <v>165</v>
      </c>
      <c r="BK989" s="245">
        <f>ROUND(I989*H989,2)</f>
        <v>0</v>
      </c>
      <c r="BL989" s="18" t="s">
        <v>210</v>
      </c>
      <c r="BM989" s="244" t="s">
        <v>1348</v>
      </c>
    </row>
    <row r="990" s="2" customFormat="1" ht="21.75" customHeight="1">
      <c r="A990" s="39"/>
      <c r="B990" s="40"/>
      <c r="C990" s="233" t="s">
        <v>1349</v>
      </c>
      <c r="D990" s="233" t="s">
        <v>160</v>
      </c>
      <c r="E990" s="234" t="s">
        <v>1350</v>
      </c>
      <c r="F990" s="235" t="s">
        <v>1351</v>
      </c>
      <c r="G990" s="236" t="s">
        <v>253</v>
      </c>
      <c r="H990" s="237">
        <v>0.080000000000000002</v>
      </c>
      <c r="I990" s="238"/>
      <c r="J990" s="239">
        <f>ROUND(I990*H990,2)</f>
        <v>0</v>
      </c>
      <c r="K990" s="235" t="s">
        <v>164</v>
      </c>
      <c r="L990" s="45"/>
      <c r="M990" s="240" t="s">
        <v>1</v>
      </c>
      <c r="N990" s="241" t="s">
        <v>40</v>
      </c>
      <c r="O990" s="93"/>
      <c r="P990" s="242">
        <f>O990*H990</f>
        <v>0</v>
      </c>
      <c r="Q990" s="242">
        <v>0</v>
      </c>
      <c r="R990" s="242">
        <f>Q990*H990</f>
        <v>0</v>
      </c>
      <c r="S990" s="242">
        <v>0</v>
      </c>
      <c r="T990" s="243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4" t="s">
        <v>210</v>
      </c>
      <c r="AT990" s="244" t="s">
        <v>160</v>
      </c>
      <c r="AU990" s="244" t="s">
        <v>81</v>
      </c>
      <c r="AY990" s="18" t="s">
        <v>158</v>
      </c>
      <c r="BE990" s="245">
        <f>IF(N990="základní",J990,0)</f>
        <v>0</v>
      </c>
      <c r="BF990" s="245">
        <f>IF(N990="snížená",J990,0)</f>
        <v>0</v>
      </c>
      <c r="BG990" s="245">
        <f>IF(N990="zákl. přenesená",J990,0)</f>
        <v>0</v>
      </c>
      <c r="BH990" s="245">
        <f>IF(N990="sníž. přenesená",J990,0)</f>
        <v>0</v>
      </c>
      <c r="BI990" s="245">
        <f>IF(N990="nulová",J990,0)</f>
        <v>0</v>
      </c>
      <c r="BJ990" s="18" t="s">
        <v>165</v>
      </c>
      <c r="BK990" s="245">
        <f>ROUND(I990*H990,2)</f>
        <v>0</v>
      </c>
      <c r="BL990" s="18" t="s">
        <v>210</v>
      </c>
      <c r="BM990" s="244" t="s">
        <v>1352</v>
      </c>
    </row>
    <row r="991" s="12" customFormat="1" ht="22.8" customHeight="1">
      <c r="A991" s="12"/>
      <c r="B991" s="217"/>
      <c r="C991" s="218"/>
      <c r="D991" s="219" t="s">
        <v>72</v>
      </c>
      <c r="E991" s="231" t="s">
        <v>1353</v>
      </c>
      <c r="F991" s="231" t="s">
        <v>1354</v>
      </c>
      <c r="G991" s="218"/>
      <c r="H991" s="218"/>
      <c r="I991" s="221"/>
      <c r="J991" s="232">
        <f>BK991</f>
        <v>0</v>
      </c>
      <c r="K991" s="218"/>
      <c r="L991" s="223"/>
      <c r="M991" s="224"/>
      <c r="N991" s="225"/>
      <c r="O991" s="225"/>
      <c r="P991" s="226">
        <f>SUM(P992:P1026)</f>
        <v>0</v>
      </c>
      <c r="Q991" s="225"/>
      <c r="R991" s="226">
        <f>SUM(R992:R1026)</f>
        <v>0.24593000000000001</v>
      </c>
      <c r="S991" s="225"/>
      <c r="T991" s="227">
        <f>SUM(T992:T1026)</f>
        <v>0.31003000000000003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28" t="s">
        <v>81</v>
      </c>
      <c r="AT991" s="229" t="s">
        <v>72</v>
      </c>
      <c r="AU991" s="229" t="s">
        <v>79</v>
      </c>
      <c r="AY991" s="228" t="s">
        <v>158</v>
      </c>
      <c r="BK991" s="230">
        <f>SUM(BK992:BK1026)</f>
        <v>0</v>
      </c>
    </row>
    <row r="992" s="2" customFormat="1" ht="16.5" customHeight="1">
      <c r="A992" s="39"/>
      <c r="B992" s="40"/>
      <c r="C992" s="233" t="s">
        <v>1355</v>
      </c>
      <c r="D992" s="233" t="s">
        <v>160</v>
      </c>
      <c r="E992" s="234" t="s">
        <v>1356</v>
      </c>
      <c r="F992" s="235" t="s">
        <v>1357</v>
      </c>
      <c r="G992" s="236" t="s">
        <v>1246</v>
      </c>
      <c r="H992" s="237">
        <v>5</v>
      </c>
      <c r="I992" s="238"/>
      <c r="J992" s="239">
        <f>ROUND(I992*H992,2)</f>
        <v>0</v>
      </c>
      <c r="K992" s="235" t="s">
        <v>164</v>
      </c>
      <c r="L992" s="45"/>
      <c r="M992" s="240" t="s">
        <v>1</v>
      </c>
      <c r="N992" s="241" t="s">
        <v>40</v>
      </c>
      <c r="O992" s="93"/>
      <c r="P992" s="242">
        <f>O992*H992</f>
        <v>0</v>
      </c>
      <c r="Q992" s="242">
        <v>0</v>
      </c>
      <c r="R992" s="242">
        <f>Q992*H992</f>
        <v>0</v>
      </c>
      <c r="S992" s="242">
        <v>0.01933</v>
      </c>
      <c r="T992" s="243">
        <f>S992*H992</f>
        <v>0.09665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44" t="s">
        <v>210</v>
      </c>
      <c r="AT992" s="244" t="s">
        <v>160</v>
      </c>
      <c r="AU992" s="244" t="s">
        <v>81</v>
      </c>
      <c r="AY992" s="18" t="s">
        <v>158</v>
      </c>
      <c r="BE992" s="245">
        <f>IF(N992="základní",J992,0)</f>
        <v>0</v>
      </c>
      <c r="BF992" s="245">
        <f>IF(N992="snížená",J992,0)</f>
        <v>0</v>
      </c>
      <c r="BG992" s="245">
        <f>IF(N992="zákl. přenesená",J992,0)</f>
        <v>0</v>
      </c>
      <c r="BH992" s="245">
        <f>IF(N992="sníž. přenesená",J992,0)</f>
        <v>0</v>
      </c>
      <c r="BI992" s="245">
        <f>IF(N992="nulová",J992,0)</f>
        <v>0</v>
      </c>
      <c r="BJ992" s="18" t="s">
        <v>165</v>
      </c>
      <c r="BK992" s="245">
        <f>ROUND(I992*H992,2)</f>
        <v>0</v>
      </c>
      <c r="BL992" s="18" t="s">
        <v>210</v>
      </c>
      <c r="BM992" s="244" t="s">
        <v>1358</v>
      </c>
    </row>
    <row r="993" s="2" customFormat="1" ht="21.75" customHeight="1">
      <c r="A993" s="39"/>
      <c r="B993" s="40"/>
      <c r="C993" s="233" t="s">
        <v>1359</v>
      </c>
      <c r="D993" s="233" t="s">
        <v>160</v>
      </c>
      <c r="E993" s="234" t="s">
        <v>1360</v>
      </c>
      <c r="F993" s="235" t="s">
        <v>1361</v>
      </c>
      <c r="G993" s="236" t="s">
        <v>1246</v>
      </c>
      <c r="H993" s="237">
        <v>2</v>
      </c>
      <c r="I993" s="238"/>
      <c r="J993" s="239">
        <f>ROUND(I993*H993,2)</f>
        <v>0</v>
      </c>
      <c r="K993" s="235" t="s">
        <v>164</v>
      </c>
      <c r="L993" s="45"/>
      <c r="M993" s="240" t="s">
        <v>1</v>
      </c>
      <c r="N993" s="241" t="s">
        <v>40</v>
      </c>
      <c r="O993" s="93"/>
      <c r="P993" s="242">
        <f>O993*H993</f>
        <v>0</v>
      </c>
      <c r="Q993" s="242">
        <v>0.016969999999999999</v>
      </c>
      <c r="R993" s="242">
        <f>Q993*H993</f>
        <v>0.033939999999999998</v>
      </c>
      <c r="S993" s="242">
        <v>0</v>
      </c>
      <c r="T993" s="243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44" t="s">
        <v>210</v>
      </c>
      <c r="AT993" s="244" t="s">
        <v>160</v>
      </c>
      <c r="AU993" s="244" t="s">
        <v>81</v>
      </c>
      <c r="AY993" s="18" t="s">
        <v>158</v>
      </c>
      <c r="BE993" s="245">
        <f>IF(N993="základní",J993,0)</f>
        <v>0</v>
      </c>
      <c r="BF993" s="245">
        <f>IF(N993="snížená",J993,0)</f>
        <v>0</v>
      </c>
      <c r="BG993" s="245">
        <f>IF(N993="zákl. přenesená",J993,0)</f>
        <v>0</v>
      </c>
      <c r="BH993" s="245">
        <f>IF(N993="sníž. přenesená",J993,0)</f>
        <v>0</v>
      </c>
      <c r="BI993" s="245">
        <f>IF(N993="nulová",J993,0)</f>
        <v>0</v>
      </c>
      <c r="BJ993" s="18" t="s">
        <v>165</v>
      </c>
      <c r="BK993" s="245">
        <f>ROUND(I993*H993,2)</f>
        <v>0</v>
      </c>
      <c r="BL993" s="18" t="s">
        <v>210</v>
      </c>
      <c r="BM993" s="244" t="s">
        <v>1362</v>
      </c>
    </row>
    <row r="994" s="2" customFormat="1" ht="21.75" customHeight="1">
      <c r="A994" s="39"/>
      <c r="B994" s="40"/>
      <c r="C994" s="233" t="s">
        <v>1363</v>
      </c>
      <c r="D994" s="233" t="s">
        <v>160</v>
      </c>
      <c r="E994" s="234" t="s">
        <v>1364</v>
      </c>
      <c r="F994" s="235" t="s">
        <v>1365</v>
      </c>
      <c r="G994" s="236" t="s">
        <v>1246</v>
      </c>
      <c r="H994" s="237">
        <v>2</v>
      </c>
      <c r="I994" s="238"/>
      <c r="J994" s="239">
        <f>ROUND(I994*H994,2)</f>
        <v>0</v>
      </c>
      <c r="K994" s="235" t="s">
        <v>164</v>
      </c>
      <c r="L994" s="45"/>
      <c r="M994" s="240" t="s">
        <v>1</v>
      </c>
      <c r="N994" s="241" t="s">
        <v>40</v>
      </c>
      <c r="O994" s="93"/>
      <c r="P994" s="242">
        <f>O994*H994</f>
        <v>0</v>
      </c>
      <c r="Q994" s="242">
        <v>0.01413</v>
      </c>
      <c r="R994" s="242">
        <f>Q994*H994</f>
        <v>0.02826</v>
      </c>
      <c r="S994" s="242">
        <v>0</v>
      </c>
      <c r="T994" s="243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4" t="s">
        <v>210</v>
      </c>
      <c r="AT994" s="244" t="s">
        <v>160</v>
      </c>
      <c r="AU994" s="244" t="s">
        <v>81</v>
      </c>
      <c r="AY994" s="18" t="s">
        <v>158</v>
      </c>
      <c r="BE994" s="245">
        <f>IF(N994="základní",J994,0)</f>
        <v>0</v>
      </c>
      <c r="BF994" s="245">
        <f>IF(N994="snížená",J994,0)</f>
        <v>0</v>
      </c>
      <c r="BG994" s="245">
        <f>IF(N994="zákl. přenesená",J994,0)</f>
        <v>0</v>
      </c>
      <c r="BH994" s="245">
        <f>IF(N994="sníž. přenesená",J994,0)</f>
        <v>0</v>
      </c>
      <c r="BI994" s="245">
        <f>IF(N994="nulová",J994,0)</f>
        <v>0</v>
      </c>
      <c r="BJ994" s="18" t="s">
        <v>165</v>
      </c>
      <c r="BK994" s="245">
        <f>ROUND(I994*H994,2)</f>
        <v>0</v>
      </c>
      <c r="BL994" s="18" t="s">
        <v>210</v>
      </c>
      <c r="BM994" s="244" t="s">
        <v>1366</v>
      </c>
    </row>
    <row r="995" s="2" customFormat="1" ht="21.75" customHeight="1">
      <c r="A995" s="39"/>
      <c r="B995" s="40"/>
      <c r="C995" s="233" t="s">
        <v>1367</v>
      </c>
      <c r="D995" s="233" t="s">
        <v>160</v>
      </c>
      <c r="E995" s="234" t="s">
        <v>1368</v>
      </c>
      <c r="F995" s="235" t="s">
        <v>1369</v>
      </c>
      <c r="G995" s="236" t="s">
        <v>329</v>
      </c>
      <c r="H995" s="237">
        <v>2</v>
      </c>
      <c r="I995" s="238"/>
      <c r="J995" s="239">
        <f>ROUND(I995*H995,2)</f>
        <v>0</v>
      </c>
      <c r="K995" s="235" t="s">
        <v>164</v>
      </c>
      <c r="L995" s="45"/>
      <c r="M995" s="240" t="s">
        <v>1</v>
      </c>
      <c r="N995" s="241" t="s">
        <v>40</v>
      </c>
      <c r="O995" s="93"/>
      <c r="P995" s="242">
        <f>O995*H995</f>
        <v>0</v>
      </c>
      <c r="Q995" s="242">
        <v>0.00042999999999999999</v>
      </c>
      <c r="R995" s="242">
        <f>Q995*H995</f>
        <v>0.00085999999999999998</v>
      </c>
      <c r="S995" s="242">
        <v>0</v>
      </c>
      <c r="T995" s="243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44" t="s">
        <v>210</v>
      </c>
      <c r="AT995" s="244" t="s">
        <v>160</v>
      </c>
      <c r="AU995" s="244" t="s">
        <v>81</v>
      </c>
      <c r="AY995" s="18" t="s">
        <v>158</v>
      </c>
      <c r="BE995" s="245">
        <f>IF(N995="základní",J995,0)</f>
        <v>0</v>
      </c>
      <c r="BF995" s="245">
        <f>IF(N995="snížená",J995,0)</f>
        <v>0</v>
      </c>
      <c r="BG995" s="245">
        <f>IF(N995="zákl. přenesená",J995,0)</f>
        <v>0</v>
      </c>
      <c r="BH995" s="245">
        <f>IF(N995="sníž. přenesená",J995,0)</f>
        <v>0</v>
      </c>
      <c r="BI995" s="245">
        <f>IF(N995="nulová",J995,0)</f>
        <v>0</v>
      </c>
      <c r="BJ995" s="18" t="s">
        <v>165</v>
      </c>
      <c r="BK995" s="245">
        <f>ROUND(I995*H995,2)</f>
        <v>0</v>
      </c>
      <c r="BL995" s="18" t="s">
        <v>210</v>
      </c>
      <c r="BM995" s="244" t="s">
        <v>1370</v>
      </c>
    </row>
    <row r="996" s="2" customFormat="1" ht="16.5" customHeight="1">
      <c r="A996" s="39"/>
      <c r="B996" s="40"/>
      <c r="C996" s="279" t="s">
        <v>1371</v>
      </c>
      <c r="D996" s="279" t="s">
        <v>355</v>
      </c>
      <c r="E996" s="280" t="s">
        <v>1372</v>
      </c>
      <c r="F996" s="281" t="s">
        <v>1373</v>
      </c>
      <c r="G996" s="282" t="s">
        <v>329</v>
      </c>
      <c r="H996" s="283">
        <v>2</v>
      </c>
      <c r="I996" s="284"/>
      <c r="J996" s="285">
        <f>ROUND(I996*H996,2)</f>
        <v>0</v>
      </c>
      <c r="K996" s="281" t="s">
        <v>164</v>
      </c>
      <c r="L996" s="286"/>
      <c r="M996" s="287" t="s">
        <v>1</v>
      </c>
      <c r="N996" s="288" t="s">
        <v>40</v>
      </c>
      <c r="O996" s="93"/>
      <c r="P996" s="242">
        <f>O996*H996</f>
        <v>0</v>
      </c>
      <c r="Q996" s="242">
        <v>0.0016999999999999999</v>
      </c>
      <c r="R996" s="242">
        <f>Q996*H996</f>
        <v>0.0033999999999999998</v>
      </c>
      <c r="S996" s="242">
        <v>0</v>
      </c>
      <c r="T996" s="243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44" t="s">
        <v>254</v>
      </c>
      <c r="AT996" s="244" t="s">
        <v>355</v>
      </c>
      <c r="AU996" s="244" t="s">
        <v>81</v>
      </c>
      <c r="AY996" s="18" t="s">
        <v>158</v>
      </c>
      <c r="BE996" s="245">
        <f>IF(N996="základní",J996,0)</f>
        <v>0</v>
      </c>
      <c r="BF996" s="245">
        <f>IF(N996="snížená",J996,0)</f>
        <v>0</v>
      </c>
      <c r="BG996" s="245">
        <f>IF(N996="zákl. přenesená",J996,0)</f>
        <v>0</v>
      </c>
      <c r="BH996" s="245">
        <f>IF(N996="sníž. přenesená",J996,0)</f>
        <v>0</v>
      </c>
      <c r="BI996" s="245">
        <f>IF(N996="nulová",J996,0)</f>
        <v>0</v>
      </c>
      <c r="BJ996" s="18" t="s">
        <v>165</v>
      </c>
      <c r="BK996" s="245">
        <f>ROUND(I996*H996,2)</f>
        <v>0</v>
      </c>
      <c r="BL996" s="18" t="s">
        <v>210</v>
      </c>
      <c r="BM996" s="244" t="s">
        <v>1374</v>
      </c>
    </row>
    <row r="997" s="2" customFormat="1" ht="21.75" customHeight="1">
      <c r="A997" s="39"/>
      <c r="B997" s="40"/>
      <c r="C997" s="233" t="s">
        <v>1375</v>
      </c>
      <c r="D997" s="233" t="s">
        <v>160</v>
      </c>
      <c r="E997" s="234" t="s">
        <v>1376</v>
      </c>
      <c r="F997" s="235" t="s">
        <v>1377</v>
      </c>
      <c r="G997" s="236" t="s">
        <v>1246</v>
      </c>
      <c r="H997" s="237">
        <v>2</v>
      </c>
      <c r="I997" s="238"/>
      <c r="J997" s="239">
        <f>ROUND(I997*H997,2)</f>
        <v>0</v>
      </c>
      <c r="K997" s="235" t="s">
        <v>164</v>
      </c>
      <c r="L997" s="45"/>
      <c r="M997" s="240" t="s">
        <v>1</v>
      </c>
      <c r="N997" s="241" t="s">
        <v>40</v>
      </c>
      <c r="O997" s="93"/>
      <c r="P997" s="242">
        <f>O997*H997</f>
        <v>0</v>
      </c>
      <c r="Q997" s="242">
        <v>0.0097800000000000005</v>
      </c>
      <c r="R997" s="242">
        <f>Q997*H997</f>
        <v>0.019560000000000001</v>
      </c>
      <c r="S997" s="242">
        <v>0</v>
      </c>
      <c r="T997" s="243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44" t="s">
        <v>210</v>
      </c>
      <c r="AT997" s="244" t="s">
        <v>160</v>
      </c>
      <c r="AU997" s="244" t="s">
        <v>81</v>
      </c>
      <c r="AY997" s="18" t="s">
        <v>158</v>
      </c>
      <c r="BE997" s="245">
        <f>IF(N997="základní",J997,0)</f>
        <v>0</v>
      </c>
      <c r="BF997" s="245">
        <f>IF(N997="snížená",J997,0)</f>
        <v>0</v>
      </c>
      <c r="BG997" s="245">
        <f>IF(N997="zákl. přenesená",J997,0)</f>
        <v>0</v>
      </c>
      <c r="BH997" s="245">
        <f>IF(N997="sníž. přenesená",J997,0)</f>
        <v>0</v>
      </c>
      <c r="BI997" s="245">
        <f>IF(N997="nulová",J997,0)</f>
        <v>0</v>
      </c>
      <c r="BJ997" s="18" t="s">
        <v>165</v>
      </c>
      <c r="BK997" s="245">
        <f>ROUND(I997*H997,2)</f>
        <v>0</v>
      </c>
      <c r="BL997" s="18" t="s">
        <v>210</v>
      </c>
      <c r="BM997" s="244" t="s">
        <v>1378</v>
      </c>
    </row>
    <row r="998" s="2" customFormat="1" ht="16.5" customHeight="1">
      <c r="A998" s="39"/>
      <c r="B998" s="40"/>
      <c r="C998" s="233" t="s">
        <v>1379</v>
      </c>
      <c r="D998" s="233" t="s">
        <v>160</v>
      </c>
      <c r="E998" s="234" t="s">
        <v>1380</v>
      </c>
      <c r="F998" s="235" t="s">
        <v>1381</v>
      </c>
      <c r="G998" s="236" t="s">
        <v>1246</v>
      </c>
      <c r="H998" s="237">
        <v>3</v>
      </c>
      <c r="I998" s="238"/>
      <c r="J998" s="239">
        <f>ROUND(I998*H998,2)</f>
        <v>0</v>
      </c>
      <c r="K998" s="235" t="s">
        <v>164</v>
      </c>
      <c r="L998" s="45"/>
      <c r="M998" s="240" t="s">
        <v>1</v>
      </c>
      <c r="N998" s="241" t="s">
        <v>40</v>
      </c>
      <c r="O998" s="93"/>
      <c r="P998" s="242">
        <f>O998*H998</f>
        <v>0</v>
      </c>
      <c r="Q998" s="242">
        <v>0</v>
      </c>
      <c r="R998" s="242">
        <f>Q998*H998</f>
        <v>0</v>
      </c>
      <c r="S998" s="242">
        <v>0.019460000000000002</v>
      </c>
      <c r="T998" s="243">
        <f>S998*H998</f>
        <v>0.058380000000000001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44" t="s">
        <v>210</v>
      </c>
      <c r="AT998" s="244" t="s">
        <v>160</v>
      </c>
      <c r="AU998" s="244" t="s">
        <v>81</v>
      </c>
      <c r="AY998" s="18" t="s">
        <v>158</v>
      </c>
      <c r="BE998" s="245">
        <f>IF(N998="základní",J998,0)</f>
        <v>0</v>
      </c>
      <c r="BF998" s="245">
        <f>IF(N998="snížená",J998,0)</f>
        <v>0</v>
      </c>
      <c r="BG998" s="245">
        <f>IF(N998="zákl. přenesená",J998,0)</f>
        <v>0</v>
      </c>
      <c r="BH998" s="245">
        <f>IF(N998="sníž. přenesená",J998,0)</f>
        <v>0</v>
      </c>
      <c r="BI998" s="245">
        <f>IF(N998="nulová",J998,0)</f>
        <v>0</v>
      </c>
      <c r="BJ998" s="18" t="s">
        <v>165</v>
      </c>
      <c r="BK998" s="245">
        <f>ROUND(I998*H998,2)</f>
        <v>0</v>
      </c>
      <c r="BL998" s="18" t="s">
        <v>210</v>
      </c>
      <c r="BM998" s="244" t="s">
        <v>1382</v>
      </c>
    </row>
    <row r="999" s="2" customFormat="1" ht="21.75" customHeight="1">
      <c r="A999" s="39"/>
      <c r="B999" s="40"/>
      <c r="C999" s="233" t="s">
        <v>1383</v>
      </c>
      <c r="D999" s="233" t="s">
        <v>160</v>
      </c>
      <c r="E999" s="234" t="s">
        <v>1384</v>
      </c>
      <c r="F999" s="235" t="s">
        <v>1385</v>
      </c>
      <c r="G999" s="236" t="s">
        <v>1246</v>
      </c>
      <c r="H999" s="237">
        <v>1</v>
      </c>
      <c r="I999" s="238"/>
      <c r="J999" s="239">
        <f>ROUND(I999*H999,2)</f>
        <v>0</v>
      </c>
      <c r="K999" s="235" t="s">
        <v>164</v>
      </c>
      <c r="L999" s="45"/>
      <c r="M999" s="240" t="s">
        <v>1</v>
      </c>
      <c r="N999" s="241" t="s">
        <v>40</v>
      </c>
      <c r="O999" s="93"/>
      <c r="P999" s="242">
        <f>O999*H999</f>
        <v>0</v>
      </c>
      <c r="Q999" s="242">
        <v>0.020729999999999998</v>
      </c>
      <c r="R999" s="242">
        <f>Q999*H999</f>
        <v>0.020729999999999998</v>
      </c>
      <c r="S999" s="242">
        <v>0</v>
      </c>
      <c r="T999" s="243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44" t="s">
        <v>210</v>
      </c>
      <c r="AT999" s="244" t="s">
        <v>160</v>
      </c>
      <c r="AU999" s="244" t="s">
        <v>81</v>
      </c>
      <c r="AY999" s="18" t="s">
        <v>158</v>
      </c>
      <c r="BE999" s="245">
        <f>IF(N999="základní",J999,0)</f>
        <v>0</v>
      </c>
      <c r="BF999" s="245">
        <f>IF(N999="snížená",J999,0)</f>
        <v>0</v>
      </c>
      <c r="BG999" s="245">
        <f>IF(N999="zákl. přenesená",J999,0)</f>
        <v>0</v>
      </c>
      <c r="BH999" s="245">
        <f>IF(N999="sníž. přenesená",J999,0)</f>
        <v>0</v>
      </c>
      <c r="BI999" s="245">
        <f>IF(N999="nulová",J999,0)</f>
        <v>0</v>
      </c>
      <c r="BJ999" s="18" t="s">
        <v>165</v>
      </c>
      <c r="BK999" s="245">
        <f>ROUND(I999*H999,2)</f>
        <v>0</v>
      </c>
      <c r="BL999" s="18" t="s">
        <v>210</v>
      </c>
      <c r="BM999" s="244" t="s">
        <v>1386</v>
      </c>
    </row>
    <row r="1000" s="2" customFormat="1" ht="21.75" customHeight="1">
      <c r="A1000" s="39"/>
      <c r="B1000" s="40"/>
      <c r="C1000" s="233" t="s">
        <v>1387</v>
      </c>
      <c r="D1000" s="233" t="s">
        <v>160</v>
      </c>
      <c r="E1000" s="234" t="s">
        <v>1388</v>
      </c>
      <c r="F1000" s="235" t="s">
        <v>1389</v>
      </c>
      <c r="G1000" s="236" t="s">
        <v>1246</v>
      </c>
      <c r="H1000" s="237">
        <v>1</v>
      </c>
      <c r="I1000" s="238"/>
      <c r="J1000" s="239">
        <f>ROUND(I1000*H1000,2)</f>
        <v>0</v>
      </c>
      <c r="K1000" s="235" t="s">
        <v>164</v>
      </c>
      <c r="L1000" s="45"/>
      <c r="M1000" s="240" t="s">
        <v>1</v>
      </c>
      <c r="N1000" s="241" t="s">
        <v>40</v>
      </c>
      <c r="O1000" s="93"/>
      <c r="P1000" s="242">
        <f>O1000*H1000</f>
        <v>0</v>
      </c>
      <c r="Q1000" s="242">
        <v>0.023730000000000001</v>
      </c>
      <c r="R1000" s="242">
        <f>Q1000*H1000</f>
        <v>0.023730000000000001</v>
      </c>
      <c r="S1000" s="242">
        <v>0</v>
      </c>
      <c r="T1000" s="243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44" t="s">
        <v>210</v>
      </c>
      <c r="AT1000" s="244" t="s">
        <v>160</v>
      </c>
      <c r="AU1000" s="244" t="s">
        <v>81</v>
      </c>
      <c r="AY1000" s="18" t="s">
        <v>158</v>
      </c>
      <c r="BE1000" s="245">
        <f>IF(N1000="základní",J1000,0)</f>
        <v>0</v>
      </c>
      <c r="BF1000" s="245">
        <f>IF(N1000="snížená",J1000,0)</f>
        <v>0</v>
      </c>
      <c r="BG1000" s="245">
        <f>IF(N1000="zákl. přenesená",J1000,0)</f>
        <v>0</v>
      </c>
      <c r="BH1000" s="245">
        <f>IF(N1000="sníž. přenesená",J1000,0)</f>
        <v>0</v>
      </c>
      <c r="BI1000" s="245">
        <f>IF(N1000="nulová",J1000,0)</f>
        <v>0</v>
      </c>
      <c r="BJ1000" s="18" t="s">
        <v>165</v>
      </c>
      <c r="BK1000" s="245">
        <f>ROUND(I1000*H1000,2)</f>
        <v>0</v>
      </c>
      <c r="BL1000" s="18" t="s">
        <v>210</v>
      </c>
      <c r="BM1000" s="244" t="s">
        <v>1390</v>
      </c>
    </row>
    <row r="1001" s="2" customFormat="1" ht="33" customHeight="1">
      <c r="A1001" s="39"/>
      <c r="B1001" s="40"/>
      <c r="C1001" s="233" t="s">
        <v>1391</v>
      </c>
      <c r="D1001" s="233" t="s">
        <v>160</v>
      </c>
      <c r="E1001" s="234" t="s">
        <v>1392</v>
      </c>
      <c r="F1001" s="235" t="s">
        <v>1393</v>
      </c>
      <c r="G1001" s="236" t="s">
        <v>1246</v>
      </c>
      <c r="H1001" s="237">
        <v>2</v>
      </c>
      <c r="I1001" s="238"/>
      <c r="J1001" s="239">
        <f>ROUND(I1001*H1001,2)</f>
        <v>0</v>
      </c>
      <c r="K1001" s="235" t="s">
        <v>164</v>
      </c>
      <c r="L1001" s="45"/>
      <c r="M1001" s="240" t="s">
        <v>1</v>
      </c>
      <c r="N1001" s="241" t="s">
        <v>40</v>
      </c>
      <c r="O1001" s="93"/>
      <c r="P1001" s="242">
        <f>O1001*H1001</f>
        <v>0</v>
      </c>
      <c r="Q1001" s="242">
        <v>0.0091599999999999997</v>
      </c>
      <c r="R1001" s="242">
        <f>Q1001*H1001</f>
        <v>0.018319999999999999</v>
      </c>
      <c r="S1001" s="242">
        <v>0</v>
      </c>
      <c r="T1001" s="243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4" t="s">
        <v>210</v>
      </c>
      <c r="AT1001" s="244" t="s">
        <v>160</v>
      </c>
      <c r="AU1001" s="244" t="s">
        <v>81</v>
      </c>
      <c r="AY1001" s="18" t="s">
        <v>158</v>
      </c>
      <c r="BE1001" s="245">
        <f>IF(N1001="základní",J1001,0)</f>
        <v>0</v>
      </c>
      <c r="BF1001" s="245">
        <f>IF(N1001="snížená",J1001,0)</f>
        <v>0</v>
      </c>
      <c r="BG1001" s="245">
        <f>IF(N1001="zákl. přenesená",J1001,0)</f>
        <v>0</v>
      </c>
      <c r="BH1001" s="245">
        <f>IF(N1001="sníž. přenesená",J1001,0)</f>
        <v>0</v>
      </c>
      <c r="BI1001" s="245">
        <f>IF(N1001="nulová",J1001,0)</f>
        <v>0</v>
      </c>
      <c r="BJ1001" s="18" t="s">
        <v>165</v>
      </c>
      <c r="BK1001" s="245">
        <f>ROUND(I1001*H1001,2)</f>
        <v>0</v>
      </c>
      <c r="BL1001" s="18" t="s">
        <v>210</v>
      </c>
      <c r="BM1001" s="244" t="s">
        <v>1394</v>
      </c>
    </row>
    <row r="1002" s="2" customFormat="1" ht="21.75" customHeight="1">
      <c r="A1002" s="39"/>
      <c r="B1002" s="40"/>
      <c r="C1002" s="233" t="s">
        <v>1395</v>
      </c>
      <c r="D1002" s="233" t="s">
        <v>160</v>
      </c>
      <c r="E1002" s="234" t="s">
        <v>1396</v>
      </c>
      <c r="F1002" s="235" t="s">
        <v>1397</v>
      </c>
      <c r="G1002" s="236" t="s">
        <v>1246</v>
      </c>
      <c r="H1002" s="237">
        <v>3</v>
      </c>
      <c r="I1002" s="238"/>
      <c r="J1002" s="239">
        <f>ROUND(I1002*H1002,2)</f>
        <v>0</v>
      </c>
      <c r="K1002" s="235" t="s">
        <v>164</v>
      </c>
      <c r="L1002" s="45"/>
      <c r="M1002" s="240" t="s">
        <v>1</v>
      </c>
      <c r="N1002" s="241" t="s">
        <v>40</v>
      </c>
      <c r="O1002" s="93"/>
      <c r="P1002" s="242">
        <f>O1002*H1002</f>
        <v>0</v>
      </c>
      <c r="Q1002" s="242">
        <v>0.0011000000000000001</v>
      </c>
      <c r="R1002" s="242">
        <f>Q1002*H1002</f>
        <v>0.0033</v>
      </c>
      <c r="S1002" s="242">
        <v>0</v>
      </c>
      <c r="T1002" s="243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44" t="s">
        <v>210</v>
      </c>
      <c r="AT1002" s="244" t="s">
        <v>160</v>
      </c>
      <c r="AU1002" s="244" t="s">
        <v>81</v>
      </c>
      <c r="AY1002" s="18" t="s">
        <v>158</v>
      </c>
      <c r="BE1002" s="245">
        <f>IF(N1002="základní",J1002,0)</f>
        <v>0</v>
      </c>
      <c r="BF1002" s="245">
        <f>IF(N1002="snížená",J1002,0)</f>
        <v>0</v>
      </c>
      <c r="BG1002" s="245">
        <f>IF(N1002="zákl. přenesená",J1002,0)</f>
        <v>0</v>
      </c>
      <c r="BH1002" s="245">
        <f>IF(N1002="sníž. přenesená",J1002,0)</f>
        <v>0</v>
      </c>
      <c r="BI1002" s="245">
        <f>IF(N1002="nulová",J1002,0)</f>
        <v>0</v>
      </c>
      <c r="BJ1002" s="18" t="s">
        <v>165</v>
      </c>
      <c r="BK1002" s="245">
        <f>ROUND(I1002*H1002,2)</f>
        <v>0</v>
      </c>
      <c r="BL1002" s="18" t="s">
        <v>210</v>
      </c>
      <c r="BM1002" s="244" t="s">
        <v>1398</v>
      </c>
    </row>
    <row r="1003" s="2" customFormat="1" ht="21.75" customHeight="1">
      <c r="A1003" s="39"/>
      <c r="B1003" s="40"/>
      <c r="C1003" s="233" t="s">
        <v>1399</v>
      </c>
      <c r="D1003" s="233" t="s">
        <v>160</v>
      </c>
      <c r="E1003" s="234" t="s">
        <v>1400</v>
      </c>
      <c r="F1003" s="235" t="s">
        <v>1401</v>
      </c>
      <c r="G1003" s="236" t="s">
        <v>1246</v>
      </c>
      <c r="H1003" s="237">
        <v>1</v>
      </c>
      <c r="I1003" s="238"/>
      <c r="J1003" s="239">
        <f>ROUND(I1003*H1003,2)</f>
        <v>0</v>
      </c>
      <c r="K1003" s="235" t="s">
        <v>164</v>
      </c>
      <c r="L1003" s="45"/>
      <c r="M1003" s="240" t="s">
        <v>1</v>
      </c>
      <c r="N1003" s="241" t="s">
        <v>40</v>
      </c>
      <c r="O1003" s="93"/>
      <c r="P1003" s="242">
        <f>O1003*H1003</f>
        <v>0</v>
      </c>
      <c r="Q1003" s="242">
        <v>0.014749999999999999</v>
      </c>
      <c r="R1003" s="242">
        <f>Q1003*H1003</f>
        <v>0.014749999999999999</v>
      </c>
      <c r="S1003" s="242">
        <v>0</v>
      </c>
      <c r="T1003" s="243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44" t="s">
        <v>210</v>
      </c>
      <c r="AT1003" s="244" t="s">
        <v>160</v>
      </c>
      <c r="AU1003" s="244" t="s">
        <v>81</v>
      </c>
      <c r="AY1003" s="18" t="s">
        <v>158</v>
      </c>
      <c r="BE1003" s="245">
        <f>IF(N1003="základní",J1003,0)</f>
        <v>0</v>
      </c>
      <c r="BF1003" s="245">
        <f>IF(N1003="snížená",J1003,0)</f>
        <v>0</v>
      </c>
      <c r="BG1003" s="245">
        <f>IF(N1003="zákl. přenesená",J1003,0)</f>
        <v>0</v>
      </c>
      <c r="BH1003" s="245">
        <f>IF(N1003="sníž. přenesená",J1003,0)</f>
        <v>0</v>
      </c>
      <c r="BI1003" s="245">
        <f>IF(N1003="nulová",J1003,0)</f>
        <v>0</v>
      </c>
      <c r="BJ1003" s="18" t="s">
        <v>165</v>
      </c>
      <c r="BK1003" s="245">
        <f>ROUND(I1003*H1003,2)</f>
        <v>0</v>
      </c>
      <c r="BL1003" s="18" t="s">
        <v>210</v>
      </c>
      <c r="BM1003" s="244" t="s">
        <v>1402</v>
      </c>
    </row>
    <row r="1004" s="2" customFormat="1" ht="16.5" customHeight="1">
      <c r="A1004" s="39"/>
      <c r="B1004" s="40"/>
      <c r="C1004" s="233" t="s">
        <v>1403</v>
      </c>
      <c r="D1004" s="233" t="s">
        <v>160</v>
      </c>
      <c r="E1004" s="234" t="s">
        <v>1404</v>
      </c>
      <c r="F1004" s="235" t="s">
        <v>1405</v>
      </c>
      <c r="G1004" s="236" t="s">
        <v>1246</v>
      </c>
      <c r="H1004" s="237">
        <v>1</v>
      </c>
      <c r="I1004" s="238"/>
      <c r="J1004" s="239">
        <f>ROUND(I1004*H1004,2)</f>
        <v>0</v>
      </c>
      <c r="K1004" s="235" t="s">
        <v>164</v>
      </c>
      <c r="L1004" s="45"/>
      <c r="M1004" s="240" t="s">
        <v>1</v>
      </c>
      <c r="N1004" s="241" t="s">
        <v>40</v>
      </c>
      <c r="O1004" s="93"/>
      <c r="P1004" s="242">
        <f>O1004*H1004</f>
        <v>0</v>
      </c>
      <c r="Q1004" s="242">
        <v>0</v>
      </c>
      <c r="R1004" s="242">
        <f>Q1004*H1004</f>
        <v>0</v>
      </c>
      <c r="S1004" s="242">
        <v>0.155</v>
      </c>
      <c r="T1004" s="243">
        <f>S1004*H1004</f>
        <v>0.155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44" t="s">
        <v>210</v>
      </c>
      <c r="AT1004" s="244" t="s">
        <v>160</v>
      </c>
      <c r="AU1004" s="244" t="s">
        <v>81</v>
      </c>
      <c r="AY1004" s="18" t="s">
        <v>158</v>
      </c>
      <c r="BE1004" s="245">
        <f>IF(N1004="základní",J1004,0)</f>
        <v>0</v>
      </c>
      <c r="BF1004" s="245">
        <f>IF(N1004="snížená",J1004,0)</f>
        <v>0</v>
      </c>
      <c r="BG1004" s="245">
        <f>IF(N1004="zákl. přenesená",J1004,0)</f>
        <v>0</v>
      </c>
      <c r="BH1004" s="245">
        <f>IF(N1004="sníž. přenesená",J1004,0)</f>
        <v>0</v>
      </c>
      <c r="BI1004" s="245">
        <f>IF(N1004="nulová",J1004,0)</f>
        <v>0</v>
      </c>
      <c r="BJ1004" s="18" t="s">
        <v>165</v>
      </c>
      <c r="BK1004" s="245">
        <f>ROUND(I1004*H1004,2)</f>
        <v>0</v>
      </c>
      <c r="BL1004" s="18" t="s">
        <v>210</v>
      </c>
      <c r="BM1004" s="244" t="s">
        <v>1406</v>
      </c>
    </row>
    <row r="1005" s="2" customFormat="1" ht="21.75" customHeight="1">
      <c r="A1005" s="39"/>
      <c r="B1005" s="40"/>
      <c r="C1005" s="233" t="s">
        <v>1407</v>
      </c>
      <c r="D1005" s="233" t="s">
        <v>160</v>
      </c>
      <c r="E1005" s="234" t="s">
        <v>1408</v>
      </c>
      <c r="F1005" s="235" t="s">
        <v>1409</v>
      </c>
      <c r="G1005" s="236" t="s">
        <v>1246</v>
      </c>
      <c r="H1005" s="237">
        <v>1</v>
      </c>
      <c r="I1005" s="238"/>
      <c r="J1005" s="239">
        <f>ROUND(I1005*H1005,2)</f>
        <v>0</v>
      </c>
      <c r="K1005" s="235" t="s">
        <v>164</v>
      </c>
      <c r="L1005" s="45"/>
      <c r="M1005" s="240" t="s">
        <v>1</v>
      </c>
      <c r="N1005" s="241" t="s">
        <v>40</v>
      </c>
      <c r="O1005" s="93"/>
      <c r="P1005" s="242">
        <f>O1005*H1005</f>
        <v>0</v>
      </c>
      <c r="Q1005" s="242">
        <v>0.010659999999999999</v>
      </c>
      <c r="R1005" s="242">
        <f>Q1005*H1005</f>
        <v>0.010659999999999999</v>
      </c>
      <c r="S1005" s="242">
        <v>0</v>
      </c>
      <c r="T1005" s="243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44" t="s">
        <v>210</v>
      </c>
      <c r="AT1005" s="244" t="s">
        <v>160</v>
      </c>
      <c r="AU1005" s="244" t="s">
        <v>81</v>
      </c>
      <c r="AY1005" s="18" t="s">
        <v>158</v>
      </c>
      <c r="BE1005" s="245">
        <f>IF(N1005="základní",J1005,0)</f>
        <v>0</v>
      </c>
      <c r="BF1005" s="245">
        <f>IF(N1005="snížená",J1005,0)</f>
        <v>0</v>
      </c>
      <c r="BG1005" s="245">
        <f>IF(N1005="zákl. přenesená",J1005,0)</f>
        <v>0</v>
      </c>
      <c r="BH1005" s="245">
        <f>IF(N1005="sníž. přenesená",J1005,0)</f>
        <v>0</v>
      </c>
      <c r="BI1005" s="245">
        <f>IF(N1005="nulová",J1005,0)</f>
        <v>0</v>
      </c>
      <c r="BJ1005" s="18" t="s">
        <v>165</v>
      </c>
      <c r="BK1005" s="245">
        <f>ROUND(I1005*H1005,2)</f>
        <v>0</v>
      </c>
      <c r="BL1005" s="18" t="s">
        <v>210</v>
      </c>
      <c r="BM1005" s="244" t="s">
        <v>1410</v>
      </c>
    </row>
    <row r="1006" s="2" customFormat="1" ht="21.75" customHeight="1">
      <c r="A1006" s="39"/>
      <c r="B1006" s="40"/>
      <c r="C1006" s="233" t="s">
        <v>1411</v>
      </c>
      <c r="D1006" s="233" t="s">
        <v>160</v>
      </c>
      <c r="E1006" s="234" t="s">
        <v>1412</v>
      </c>
      <c r="F1006" s="235" t="s">
        <v>1413</v>
      </c>
      <c r="G1006" s="236" t="s">
        <v>1246</v>
      </c>
      <c r="H1006" s="237">
        <v>1</v>
      </c>
      <c r="I1006" s="238"/>
      <c r="J1006" s="239">
        <f>ROUND(I1006*H1006,2)</f>
        <v>0</v>
      </c>
      <c r="K1006" s="235" t="s">
        <v>164</v>
      </c>
      <c r="L1006" s="45"/>
      <c r="M1006" s="240" t="s">
        <v>1</v>
      </c>
      <c r="N1006" s="241" t="s">
        <v>40</v>
      </c>
      <c r="O1006" s="93"/>
      <c r="P1006" s="242">
        <f>O1006*H1006</f>
        <v>0</v>
      </c>
      <c r="Q1006" s="242">
        <v>0.024340000000000001</v>
      </c>
      <c r="R1006" s="242">
        <f>Q1006*H1006</f>
        <v>0.024340000000000001</v>
      </c>
      <c r="S1006" s="242">
        <v>0</v>
      </c>
      <c r="T1006" s="243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44" t="s">
        <v>210</v>
      </c>
      <c r="AT1006" s="244" t="s">
        <v>160</v>
      </c>
      <c r="AU1006" s="244" t="s">
        <v>81</v>
      </c>
      <c r="AY1006" s="18" t="s">
        <v>158</v>
      </c>
      <c r="BE1006" s="245">
        <f>IF(N1006="základní",J1006,0)</f>
        <v>0</v>
      </c>
      <c r="BF1006" s="245">
        <f>IF(N1006="snížená",J1006,0)</f>
        <v>0</v>
      </c>
      <c r="BG1006" s="245">
        <f>IF(N1006="zákl. přenesená",J1006,0)</f>
        <v>0</v>
      </c>
      <c r="BH1006" s="245">
        <f>IF(N1006="sníž. přenesená",J1006,0)</f>
        <v>0</v>
      </c>
      <c r="BI1006" s="245">
        <f>IF(N1006="nulová",J1006,0)</f>
        <v>0</v>
      </c>
      <c r="BJ1006" s="18" t="s">
        <v>165</v>
      </c>
      <c r="BK1006" s="245">
        <f>ROUND(I1006*H1006,2)</f>
        <v>0</v>
      </c>
      <c r="BL1006" s="18" t="s">
        <v>210</v>
      </c>
      <c r="BM1006" s="244" t="s">
        <v>1414</v>
      </c>
    </row>
    <row r="1007" s="2" customFormat="1" ht="21.75" customHeight="1">
      <c r="A1007" s="39"/>
      <c r="B1007" s="40"/>
      <c r="C1007" s="233" t="s">
        <v>1415</v>
      </c>
      <c r="D1007" s="233" t="s">
        <v>160</v>
      </c>
      <c r="E1007" s="234" t="s">
        <v>1416</v>
      </c>
      <c r="F1007" s="235" t="s">
        <v>1417</v>
      </c>
      <c r="G1007" s="236" t="s">
        <v>1246</v>
      </c>
      <c r="H1007" s="237">
        <v>1</v>
      </c>
      <c r="I1007" s="238"/>
      <c r="J1007" s="239">
        <f>ROUND(I1007*H1007,2)</f>
        <v>0</v>
      </c>
      <c r="K1007" s="235" t="s">
        <v>164</v>
      </c>
      <c r="L1007" s="45"/>
      <c r="M1007" s="240" t="s">
        <v>1</v>
      </c>
      <c r="N1007" s="241" t="s">
        <v>40</v>
      </c>
      <c r="O1007" s="93"/>
      <c r="P1007" s="242">
        <f>O1007*H1007</f>
        <v>0</v>
      </c>
      <c r="Q1007" s="242">
        <v>0.00095</v>
      </c>
      <c r="R1007" s="242">
        <f>Q1007*H1007</f>
        <v>0.00095</v>
      </c>
      <c r="S1007" s="242">
        <v>0</v>
      </c>
      <c r="T1007" s="243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44" t="s">
        <v>210</v>
      </c>
      <c r="AT1007" s="244" t="s">
        <v>160</v>
      </c>
      <c r="AU1007" s="244" t="s">
        <v>81</v>
      </c>
      <c r="AY1007" s="18" t="s">
        <v>158</v>
      </c>
      <c r="BE1007" s="245">
        <f>IF(N1007="základní",J1007,0)</f>
        <v>0</v>
      </c>
      <c r="BF1007" s="245">
        <f>IF(N1007="snížená",J1007,0)</f>
        <v>0</v>
      </c>
      <c r="BG1007" s="245">
        <f>IF(N1007="zákl. přenesená",J1007,0)</f>
        <v>0</v>
      </c>
      <c r="BH1007" s="245">
        <f>IF(N1007="sníž. přenesená",J1007,0)</f>
        <v>0</v>
      </c>
      <c r="BI1007" s="245">
        <f>IF(N1007="nulová",J1007,0)</f>
        <v>0</v>
      </c>
      <c r="BJ1007" s="18" t="s">
        <v>165</v>
      </c>
      <c r="BK1007" s="245">
        <f>ROUND(I1007*H1007,2)</f>
        <v>0</v>
      </c>
      <c r="BL1007" s="18" t="s">
        <v>210</v>
      </c>
      <c r="BM1007" s="244" t="s">
        <v>1418</v>
      </c>
    </row>
    <row r="1008" s="2" customFormat="1" ht="21.75" customHeight="1">
      <c r="A1008" s="39"/>
      <c r="B1008" s="40"/>
      <c r="C1008" s="233" t="s">
        <v>776</v>
      </c>
      <c r="D1008" s="233" t="s">
        <v>160</v>
      </c>
      <c r="E1008" s="234" t="s">
        <v>1419</v>
      </c>
      <c r="F1008" s="235" t="s">
        <v>1420</v>
      </c>
      <c r="G1008" s="236" t="s">
        <v>1246</v>
      </c>
      <c r="H1008" s="237">
        <v>1</v>
      </c>
      <c r="I1008" s="238"/>
      <c r="J1008" s="239">
        <f>ROUND(I1008*H1008,2)</f>
        <v>0</v>
      </c>
      <c r="K1008" s="235" t="s">
        <v>164</v>
      </c>
      <c r="L1008" s="45"/>
      <c r="M1008" s="240" t="s">
        <v>1</v>
      </c>
      <c r="N1008" s="241" t="s">
        <v>40</v>
      </c>
      <c r="O1008" s="93"/>
      <c r="P1008" s="242">
        <f>O1008*H1008</f>
        <v>0</v>
      </c>
      <c r="Q1008" s="242">
        <v>0.0018</v>
      </c>
      <c r="R1008" s="242">
        <f>Q1008*H1008</f>
        <v>0.0018</v>
      </c>
      <c r="S1008" s="242">
        <v>0</v>
      </c>
      <c r="T1008" s="243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44" t="s">
        <v>210</v>
      </c>
      <c r="AT1008" s="244" t="s">
        <v>160</v>
      </c>
      <c r="AU1008" s="244" t="s">
        <v>81</v>
      </c>
      <c r="AY1008" s="18" t="s">
        <v>158</v>
      </c>
      <c r="BE1008" s="245">
        <f>IF(N1008="základní",J1008,0)</f>
        <v>0</v>
      </c>
      <c r="BF1008" s="245">
        <f>IF(N1008="snížená",J1008,0)</f>
        <v>0</v>
      </c>
      <c r="BG1008" s="245">
        <f>IF(N1008="zákl. přenesená",J1008,0)</f>
        <v>0</v>
      </c>
      <c r="BH1008" s="245">
        <f>IF(N1008="sníž. přenesená",J1008,0)</f>
        <v>0</v>
      </c>
      <c r="BI1008" s="245">
        <f>IF(N1008="nulová",J1008,0)</f>
        <v>0</v>
      </c>
      <c r="BJ1008" s="18" t="s">
        <v>165</v>
      </c>
      <c r="BK1008" s="245">
        <f>ROUND(I1008*H1008,2)</f>
        <v>0</v>
      </c>
      <c r="BL1008" s="18" t="s">
        <v>210</v>
      </c>
      <c r="BM1008" s="244" t="s">
        <v>1421</v>
      </c>
    </row>
    <row r="1009" s="2" customFormat="1" ht="16.5" customHeight="1">
      <c r="A1009" s="39"/>
      <c r="B1009" s="40"/>
      <c r="C1009" s="233" t="s">
        <v>1422</v>
      </c>
      <c r="D1009" s="233" t="s">
        <v>160</v>
      </c>
      <c r="E1009" s="234" t="s">
        <v>1423</v>
      </c>
      <c r="F1009" s="235" t="s">
        <v>1424</v>
      </c>
      <c r="G1009" s="236" t="s">
        <v>1246</v>
      </c>
      <c r="H1009" s="237">
        <v>1</v>
      </c>
      <c r="I1009" s="238"/>
      <c r="J1009" s="239">
        <f>ROUND(I1009*H1009,2)</f>
        <v>0</v>
      </c>
      <c r="K1009" s="235" t="s">
        <v>164</v>
      </c>
      <c r="L1009" s="45"/>
      <c r="M1009" s="240" t="s">
        <v>1</v>
      </c>
      <c r="N1009" s="241" t="s">
        <v>40</v>
      </c>
      <c r="O1009" s="93"/>
      <c r="P1009" s="242">
        <f>O1009*H1009</f>
        <v>0</v>
      </c>
      <c r="Q1009" s="242">
        <v>0.0018400000000000001</v>
      </c>
      <c r="R1009" s="242">
        <f>Q1009*H1009</f>
        <v>0.0018400000000000001</v>
      </c>
      <c r="S1009" s="242">
        <v>0</v>
      </c>
      <c r="T1009" s="243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44" t="s">
        <v>210</v>
      </c>
      <c r="AT1009" s="244" t="s">
        <v>160</v>
      </c>
      <c r="AU1009" s="244" t="s">
        <v>81</v>
      </c>
      <c r="AY1009" s="18" t="s">
        <v>158</v>
      </c>
      <c r="BE1009" s="245">
        <f>IF(N1009="základní",J1009,0)</f>
        <v>0</v>
      </c>
      <c r="BF1009" s="245">
        <f>IF(N1009="snížená",J1009,0)</f>
        <v>0</v>
      </c>
      <c r="BG1009" s="245">
        <f>IF(N1009="zákl. přenesená",J1009,0)</f>
        <v>0</v>
      </c>
      <c r="BH1009" s="245">
        <f>IF(N1009="sníž. přenesená",J1009,0)</f>
        <v>0</v>
      </c>
      <c r="BI1009" s="245">
        <f>IF(N1009="nulová",J1009,0)</f>
        <v>0</v>
      </c>
      <c r="BJ1009" s="18" t="s">
        <v>165</v>
      </c>
      <c r="BK1009" s="245">
        <f>ROUND(I1009*H1009,2)</f>
        <v>0</v>
      </c>
      <c r="BL1009" s="18" t="s">
        <v>210</v>
      </c>
      <c r="BM1009" s="244" t="s">
        <v>1425</v>
      </c>
    </row>
    <row r="1010" s="2" customFormat="1" ht="21.75" customHeight="1">
      <c r="A1010" s="39"/>
      <c r="B1010" s="40"/>
      <c r="C1010" s="233" t="s">
        <v>783</v>
      </c>
      <c r="D1010" s="233" t="s">
        <v>160</v>
      </c>
      <c r="E1010" s="234" t="s">
        <v>1426</v>
      </c>
      <c r="F1010" s="235" t="s">
        <v>1427</v>
      </c>
      <c r="G1010" s="236" t="s">
        <v>1246</v>
      </c>
      <c r="H1010" s="237">
        <v>3</v>
      </c>
      <c r="I1010" s="238"/>
      <c r="J1010" s="239">
        <f>ROUND(I1010*H1010,2)</f>
        <v>0</v>
      </c>
      <c r="K1010" s="235" t="s">
        <v>164</v>
      </c>
      <c r="L1010" s="45"/>
      <c r="M1010" s="240" t="s">
        <v>1</v>
      </c>
      <c r="N1010" s="241" t="s">
        <v>40</v>
      </c>
      <c r="O1010" s="93"/>
      <c r="P1010" s="242">
        <f>O1010*H1010</f>
        <v>0</v>
      </c>
      <c r="Q1010" s="242">
        <v>0.0025400000000000002</v>
      </c>
      <c r="R1010" s="242">
        <f>Q1010*H1010</f>
        <v>0.00762</v>
      </c>
      <c r="S1010" s="242">
        <v>0</v>
      </c>
      <c r="T1010" s="243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44" t="s">
        <v>210</v>
      </c>
      <c r="AT1010" s="244" t="s">
        <v>160</v>
      </c>
      <c r="AU1010" s="244" t="s">
        <v>81</v>
      </c>
      <c r="AY1010" s="18" t="s">
        <v>158</v>
      </c>
      <c r="BE1010" s="245">
        <f>IF(N1010="základní",J1010,0)</f>
        <v>0</v>
      </c>
      <c r="BF1010" s="245">
        <f>IF(N1010="snížená",J1010,0)</f>
        <v>0</v>
      </c>
      <c r="BG1010" s="245">
        <f>IF(N1010="zákl. přenesená",J1010,0)</f>
        <v>0</v>
      </c>
      <c r="BH1010" s="245">
        <f>IF(N1010="sníž. přenesená",J1010,0)</f>
        <v>0</v>
      </c>
      <c r="BI1010" s="245">
        <f>IF(N1010="nulová",J1010,0)</f>
        <v>0</v>
      </c>
      <c r="BJ1010" s="18" t="s">
        <v>165</v>
      </c>
      <c r="BK1010" s="245">
        <f>ROUND(I1010*H1010,2)</f>
        <v>0</v>
      </c>
      <c r="BL1010" s="18" t="s">
        <v>210</v>
      </c>
      <c r="BM1010" s="244" t="s">
        <v>1428</v>
      </c>
    </row>
    <row r="1011" s="2" customFormat="1" ht="16.5" customHeight="1">
      <c r="A1011" s="39"/>
      <c r="B1011" s="40"/>
      <c r="C1011" s="233" t="s">
        <v>1429</v>
      </c>
      <c r="D1011" s="233" t="s">
        <v>160</v>
      </c>
      <c r="E1011" s="234" t="s">
        <v>1430</v>
      </c>
      <c r="F1011" s="235" t="s">
        <v>1431</v>
      </c>
      <c r="G1011" s="236" t="s">
        <v>329</v>
      </c>
      <c r="H1011" s="237">
        <v>4</v>
      </c>
      <c r="I1011" s="238"/>
      <c r="J1011" s="239">
        <f>ROUND(I1011*H1011,2)</f>
        <v>0</v>
      </c>
      <c r="K1011" s="235" t="s">
        <v>1</v>
      </c>
      <c r="L1011" s="45"/>
      <c r="M1011" s="240" t="s">
        <v>1</v>
      </c>
      <c r="N1011" s="241" t="s">
        <v>40</v>
      </c>
      <c r="O1011" s="93"/>
      <c r="P1011" s="242">
        <f>O1011*H1011</f>
        <v>0</v>
      </c>
      <c r="Q1011" s="242">
        <v>0.00024000000000000001</v>
      </c>
      <c r="R1011" s="242">
        <f>Q1011*H1011</f>
        <v>0.00096000000000000002</v>
      </c>
      <c r="S1011" s="242">
        <v>0</v>
      </c>
      <c r="T1011" s="243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44" t="s">
        <v>210</v>
      </c>
      <c r="AT1011" s="244" t="s">
        <v>160</v>
      </c>
      <c r="AU1011" s="244" t="s">
        <v>81</v>
      </c>
      <c r="AY1011" s="18" t="s">
        <v>158</v>
      </c>
      <c r="BE1011" s="245">
        <f>IF(N1011="základní",J1011,0)</f>
        <v>0</v>
      </c>
      <c r="BF1011" s="245">
        <f>IF(N1011="snížená",J1011,0)</f>
        <v>0</v>
      </c>
      <c r="BG1011" s="245">
        <f>IF(N1011="zákl. přenesená",J1011,0)</f>
        <v>0</v>
      </c>
      <c r="BH1011" s="245">
        <f>IF(N1011="sníž. přenesená",J1011,0)</f>
        <v>0</v>
      </c>
      <c r="BI1011" s="245">
        <f>IF(N1011="nulová",J1011,0)</f>
        <v>0</v>
      </c>
      <c r="BJ1011" s="18" t="s">
        <v>165</v>
      </c>
      <c r="BK1011" s="245">
        <f>ROUND(I1011*H1011,2)</f>
        <v>0</v>
      </c>
      <c r="BL1011" s="18" t="s">
        <v>210</v>
      </c>
      <c r="BM1011" s="244" t="s">
        <v>1432</v>
      </c>
    </row>
    <row r="1012" s="2" customFormat="1" ht="21.75" customHeight="1">
      <c r="A1012" s="39"/>
      <c r="B1012" s="40"/>
      <c r="C1012" s="233" t="s">
        <v>790</v>
      </c>
      <c r="D1012" s="233" t="s">
        <v>160</v>
      </c>
      <c r="E1012" s="234" t="s">
        <v>1433</v>
      </c>
      <c r="F1012" s="235" t="s">
        <v>1434</v>
      </c>
      <c r="G1012" s="236" t="s">
        <v>329</v>
      </c>
      <c r="H1012" s="237">
        <v>1</v>
      </c>
      <c r="I1012" s="238"/>
      <c r="J1012" s="239">
        <f>ROUND(I1012*H1012,2)</f>
        <v>0</v>
      </c>
      <c r="K1012" s="235" t="s">
        <v>164</v>
      </c>
      <c r="L1012" s="45"/>
      <c r="M1012" s="240" t="s">
        <v>1</v>
      </c>
      <c r="N1012" s="241" t="s">
        <v>40</v>
      </c>
      <c r="O1012" s="93"/>
      <c r="P1012" s="242">
        <f>O1012*H1012</f>
        <v>0</v>
      </c>
      <c r="Q1012" s="242">
        <v>0.00036999999999999999</v>
      </c>
      <c r="R1012" s="242">
        <f>Q1012*H1012</f>
        <v>0.00036999999999999999</v>
      </c>
      <c r="S1012" s="242">
        <v>0</v>
      </c>
      <c r="T1012" s="243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44" t="s">
        <v>210</v>
      </c>
      <c r="AT1012" s="244" t="s">
        <v>160</v>
      </c>
      <c r="AU1012" s="244" t="s">
        <v>81</v>
      </c>
      <c r="AY1012" s="18" t="s">
        <v>158</v>
      </c>
      <c r="BE1012" s="245">
        <f>IF(N1012="základní",J1012,0)</f>
        <v>0</v>
      </c>
      <c r="BF1012" s="245">
        <f>IF(N1012="snížená",J1012,0)</f>
        <v>0</v>
      </c>
      <c r="BG1012" s="245">
        <f>IF(N1012="zákl. přenesená",J1012,0)</f>
        <v>0</v>
      </c>
      <c r="BH1012" s="245">
        <f>IF(N1012="sníž. přenesená",J1012,0)</f>
        <v>0</v>
      </c>
      <c r="BI1012" s="245">
        <f>IF(N1012="nulová",J1012,0)</f>
        <v>0</v>
      </c>
      <c r="BJ1012" s="18" t="s">
        <v>165</v>
      </c>
      <c r="BK1012" s="245">
        <f>ROUND(I1012*H1012,2)</f>
        <v>0</v>
      </c>
      <c r="BL1012" s="18" t="s">
        <v>210</v>
      </c>
      <c r="BM1012" s="244" t="s">
        <v>1435</v>
      </c>
    </row>
    <row r="1013" s="2" customFormat="1" ht="16.5" customHeight="1">
      <c r="A1013" s="39"/>
      <c r="B1013" s="40"/>
      <c r="C1013" s="233" t="s">
        <v>1436</v>
      </c>
      <c r="D1013" s="233" t="s">
        <v>160</v>
      </c>
      <c r="E1013" s="234" t="s">
        <v>1437</v>
      </c>
      <c r="F1013" s="235" t="s">
        <v>1438</v>
      </c>
      <c r="G1013" s="236" t="s">
        <v>329</v>
      </c>
      <c r="H1013" s="237">
        <v>1</v>
      </c>
      <c r="I1013" s="238"/>
      <c r="J1013" s="239">
        <f>ROUND(I1013*H1013,2)</f>
        <v>0</v>
      </c>
      <c r="K1013" s="235" t="s">
        <v>164</v>
      </c>
      <c r="L1013" s="45"/>
      <c r="M1013" s="240" t="s">
        <v>1</v>
      </c>
      <c r="N1013" s="241" t="s">
        <v>40</v>
      </c>
      <c r="O1013" s="93"/>
      <c r="P1013" s="242">
        <f>O1013*H1013</f>
        <v>0</v>
      </c>
      <c r="Q1013" s="242">
        <v>0.00054000000000000001</v>
      </c>
      <c r="R1013" s="242">
        <f>Q1013*H1013</f>
        <v>0.00054000000000000001</v>
      </c>
      <c r="S1013" s="242">
        <v>0</v>
      </c>
      <c r="T1013" s="243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44" t="s">
        <v>210</v>
      </c>
      <c r="AT1013" s="244" t="s">
        <v>160</v>
      </c>
      <c r="AU1013" s="244" t="s">
        <v>81</v>
      </c>
      <c r="AY1013" s="18" t="s">
        <v>158</v>
      </c>
      <c r="BE1013" s="245">
        <f>IF(N1013="základní",J1013,0)</f>
        <v>0</v>
      </c>
      <c r="BF1013" s="245">
        <f>IF(N1013="snížená",J1013,0)</f>
        <v>0</v>
      </c>
      <c r="BG1013" s="245">
        <f>IF(N1013="zákl. přenesená",J1013,0)</f>
        <v>0</v>
      </c>
      <c r="BH1013" s="245">
        <f>IF(N1013="sníž. přenesená",J1013,0)</f>
        <v>0</v>
      </c>
      <c r="BI1013" s="245">
        <f>IF(N1013="nulová",J1013,0)</f>
        <v>0</v>
      </c>
      <c r="BJ1013" s="18" t="s">
        <v>165</v>
      </c>
      <c r="BK1013" s="245">
        <f>ROUND(I1013*H1013,2)</f>
        <v>0</v>
      </c>
      <c r="BL1013" s="18" t="s">
        <v>210</v>
      </c>
      <c r="BM1013" s="244" t="s">
        <v>1439</v>
      </c>
    </row>
    <row r="1014" s="2" customFormat="1" ht="16.5" customHeight="1">
      <c r="A1014" s="39"/>
      <c r="B1014" s="40"/>
      <c r="C1014" s="233" t="s">
        <v>793</v>
      </c>
      <c r="D1014" s="233" t="s">
        <v>160</v>
      </c>
      <c r="E1014" s="234" t="s">
        <v>1440</v>
      </c>
      <c r="F1014" s="235" t="s">
        <v>1441</v>
      </c>
      <c r="G1014" s="236" t="s">
        <v>329</v>
      </c>
      <c r="H1014" s="237">
        <v>35</v>
      </c>
      <c r="I1014" s="238"/>
      <c r="J1014" s="239">
        <f>ROUND(I1014*H1014,2)</f>
        <v>0</v>
      </c>
      <c r="K1014" s="235" t="s">
        <v>164</v>
      </c>
      <c r="L1014" s="45"/>
      <c r="M1014" s="240" t="s">
        <v>1</v>
      </c>
      <c r="N1014" s="241" t="s">
        <v>40</v>
      </c>
      <c r="O1014" s="93"/>
      <c r="P1014" s="242">
        <f>O1014*H1014</f>
        <v>0</v>
      </c>
      <c r="Q1014" s="242">
        <v>0</v>
      </c>
      <c r="R1014" s="242">
        <f>Q1014*H1014</f>
        <v>0</v>
      </c>
      <c r="S1014" s="242">
        <v>0</v>
      </c>
      <c r="T1014" s="243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44" t="s">
        <v>210</v>
      </c>
      <c r="AT1014" s="244" t="s">
        <v>160</v>
      </c>
      <c r="AU1014" s="244" t="s">
        <v>81</v>
      </c>
      <c r="AY1014" s="18" t="s">
        <v>158</v>
      </c>
      <c r="BE1014" s="245">
        <f>IF(N1014="základní",J1014,0)</f>
        <v>0</v>
      </c>
      <c r="BF1014" s="245">
        <f>IF(N1014="snížená",J1014,0)</f>
        <v>0</v>
      </c>
      <c r="BG1014" s="245">
        <f>IF(N1014="zákl. přenesená",J1014,0)</f>
        <v>0</v>
      </c>
      <c r="BH1014" s="245">
        <f>IF(N1014="sníž. přenesená",J1014,0)</f>
        <v>0</v>
      </c>
      <c r="BI1014" s="245">
        <f>IF(N1014="nulová",J1014,0)</f>
        <v>0</v>
      </c>
      <c r="BJ1014" s="18" t="s">
        <v>165</v>
      </c>
      <c r="BK1014" s="245">
        <f>ROUND(I1014*H1014,2)</f>
        <v>0</v>
      </c>
      <c r="BL1014" s="18" t="s">
        <v>210</v>
      </c>
      <c r="BM1014" s="244" t="s">
        <v>1442</v>
      </c>
    </row>
    <row r="1015" s="2" customFormat="1" ht="21.75" customHeight="1">
      <c r="A1015" s="39"/>
      <c r="B1015" s="40"/>
      <c r="C1015" s="279" t="s">
        <v>1443</v>
      </c>
      <c r="D1015" s="279" t="s">
        <v>355</v>
      </c>
      <c r="E1015" s="280" t="s">
        <v>1444</v>
      </c>
      <c r="F1015" s="281" t="s">
        <v>1445</v>
      </c>
      <c r="G1015" s="282" t="s">
        <v>329</v>
      </c>
      <c r="H1015" s="283">
        <v>3</v>
      </c>
      <c r="I1015" s="284"/>
      <c r="J1015" s="285">
        <f>ROUND(I1015*H1015,2)</f>
        <v>0</v>
      </c>
      <c r="K1015" s="281" t="s">
        <v>1</v>
      </c>
      <c r="L1015" s="286"/>
      <c r="M1015" s="287" t="s">
        <v>1</v>
      </c>
      <c r="N1015" s="288" t="s">
        <v>40</v>
      </c>
      <c r="O1015" s="93"/>
      <c r="P1015" s="242">
        <f>O1015*H1015</f>
        <v>0</v>
      </c>
      <c r="Q1015" s="242">
        <v>0.01</v>
      </c>
      <c r="R1015" s="242">
        <f>Q1015*H1015</f>
        <v>0.029999999999999999</v>
      </c>
      <c r="S1015" s="242">
        <v>0</v>
      </c>
      <c r="T1015" s="243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44" t="s">
        <v>183</v>
      </c>
      <c r="AT1015" s="244" t="s">
        <v>355</v>
      </c>
      <c r="AU1015" s="244" t="s">
        <v>81</v>
      </c>
      <c r="AY1015" s="18" t="s">
        <v>158</v>
      </c>
      <c r="BE1015" s="245">
        <f>IF(N1015="základní",J1015,0)</f>
        <v>0</v>
      </c>
      <c r="BF1015" s="245">
        <f>IF(N1015="snížená",J1015,0)</f>
        <v>0</v>
      </c>
      <c r="BG1015" s="245">
        <f>IF(N1015="zákl. přenesená",J1015,0)</f>
        <v>0</v>
      </c>
      <c r="BH1015" s="245">
        <f>IF(N1015="sníž. přenesená",J1015,0)</f>
        <v>0</v>
      </c>
      <c r="BI1015" s="245">
        <f>IF(N1015="nulová",J1015,0)</f>
        <v>0</v>
      </c>
      <c r="BJ1015" s="18" t="s">
        <v>165</v>
      </c>
      <c r="BK1015" s="245">
        <f>ROUND(I1015*H1015,2)</f>
        <v>0</v>
      </c>
      <c r="BL1015" s="18" t="s">
        <v>165</v>
      </c>
      <c r="BM1015" s="244" t="s">
        <v>1446</v>
      </c>
    </row>
    <row r="1016" s="2" customFormat="1" ht="21.75" customHeight="1">
      <c r="A1016" s="39"/>
      <c r="B1016" s="40"/>
      <c r="C1016" s="279" t="s">
        <v>800</v>
      </c>
      <c r="D1016" s="279" t="s">
        <v>355</v>
      </c>
      <c r="E1016" s="280" t="s">
        <v>1447</v>
      </c>
      <c r="F1016" s="281" t="s">
        <v>1448</v>
      </c>
      <c r="G1016" s="282" t="s">
        <v>329</v>
      </c>
      <c r="H1016" s="283">
        <v>4</v>
      </c>
      <c r="I1016" s="284"/>
      <c r="J1016" s="285">
        <f>ROUND(I1016*H1016,2)</f>
        <v>0</v>
      </c>
      <c r="K1016" s="281" t="s">
        <v>1</v>
      </c>
      <c r="L1016" s="286"/>
      <c r="M1016" s="287" t="s">
        <v>1</v>
      </c>
      <c r="N1016" s="288" t="s">
        <v>40</v>
      </c>
      <c r="O1016" s="93"/>
      <c r="P1016" s="242">
        <f>O1016*H1016</f>
        <v>0</v>
      </c>
      <c r="Q1016" s="242">
        <v>0</v>
      </c>
      <c r="R1016" s="242">
        <f>Q1016*H1016</f>
        <v>0</v>
      </c>
      <c r="S1016" s="242">
        <v>0</v>
      </c>
      <c r="T1016" s="243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44" t="s">
        <v>183</v>
      </c>
      <c r="AT1016" s="244" t="s">
        <v>355</v>
      </c>
      <c r="AU1016" s="244" t="s">
        <v>81</v>
      </c>
      <c r="AY1016" s="18" t="s">
        <v>158</v>
      </c>
      <c r="BE1016" s="245">
        <f>IF(N1016="základní",J1016,0)</f>
        <v>0</v>
      </c>
      <c r="BF1016" s="245">
        <f>IF(N1016="snížená",J1016,0)</f>
        <v>0</v>
      </c>
      <c r="BG1016" s="245">
        <f>IF(N1016="zákl. přenesená",J1016,0)</f>
        <v>0</v>
      </c>
      <c r="BH1016" s="245">
        <f>IF(N1016="sníž. přenesená",J1016,0)</f>
        <v>0</v>
      </c>
      <c r="BI1016" s="245">
        <f>IF(N1016="nulová",J1016,0)</f>
        <v>0</v>
      </c>
      <c r="BJ1016" s="18" t="s">
        <v>165</v>
      </c>
      <c r="BK1016" s="245">
        <f>ROUND(I1016*H1016,2)</f>
        <v>0</v>
      </c>
      <c r="BL1016" s="18" t="s">
        <v>165</v>
      </c>
      <c r="BM1016" s="244" t="s">
        <v>1321</v>
      </c>
    </row>
    <row r="1017" s="2" customFormat="1" ht="16.5" customHeight="1">
      <c r="A1017" s="39"/>
      <c r="B1017" s="40"/>
      <c r="C1017" s="279" t="s">
        <v>1449</v>
      </c>
      <c r="D1017" s="279" t="s">
        <v>355</v>
      </c>
      <c r="E1017" s="280" t="s">
        <v>1450</v>
      </c>
      <c r="F1017" s="281" t="s">
        <v>1451</v>
      </c>
      <c r="G1017" s="282" t="s">
        <v>329</v>
      </c>
      <c r="H1017" s="283">
        <v>3</v>
      </c>
      <c r="I1017" s="284"/>
      <c r="J1017" s="285">
        <f>ROUND(I1017*H1017,2)</f>
        <v>0</v>
      </c>
      <c r="K1017" s="281" t="s">
        <v>1</v>
      </c>
      <c r="L1017" s="286"/>
      <c r="M1017" s="287" t="s">
        <v>1</v>
      </c>
      <c r="N1017" s="288" t="s">
        <v>40</v>
      </c>
      <c r="O1017" s="93"/>
      <c r="P1017" s="242">
        <f>O1017*H1017</f>
        <v>0</v>
      </c>
      <c r="Q1017" s="242">
        <v>0</v>
      </c>
      <c r="R1017" s="242">
        <f>Q1017*H1017</f>
        <v>0</v>
      </c>
      <c r="S1017" s="242">
        <v>0</v>
      </c>
      <c r="T1017" s="243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44" t="s">
        <v>183</v>
      </c>
      <c r="AT1017" s="244" t="s">
        <v>355</v>
      </c>
      <c r="AU1017" s="244" t="s">
        <v>81</v>
      </c>
      <c r="AY1017" s="18" t="s">
        <v>158</v>
      </c>
      <c r="BE1017" s="245">
        <f>IF(N1017="základní",J1017,0)</f>
        <v>0</v>
      </c>
      <c r="BF1017" s="245">
        <f>IF(N1017="snížená",J1017,0)</f>
        <v>0</v>
      </c>
      <c r="BG1017" s="245">
        <f>IF(N1017="zákl. přenesená",J1017,0)</f>
        <v>0</v>
      </c>
      <c r="BH1017" s="245">
        <f>IF(N1017="sníž. přenesená",J1017,0)</f>
        <v>0</v>
      </c>
      <c r="BI1017" s="245">
        <f>IF(N1017="nulová",J1017,0)</f>
        <v>0</v>
      </c>
      <c r="BJ1017" s="18" t="s">
        <v>165</v>
      </c>
      <c r="BK1017" s="245">
        <f>ROUND(I1017*H1017,2)</f>
        <v>0</v>
      </c>
      <c r="BL1017" s="18" t="s">
        <v>165</v>
      </c>
      <c r="BM1017" s="244" t="s">
        <v>1329</v>
      </c>
    </row>
    <row r="1018" s="2" customFormat="1" ht="21.75" customHeight="1">
      <c r="A1018" s="39"/>
      <c r="B1018" s="40"/>
      <c r="C1018" s="279" t="s">
        <v>803</v>
      </c>
      <c r="D1018" s="279" t="s">
        <v>355</v>
      </c>
      <c r="E1018" s="280" t="s">
        <v>1452</v>
      </c>
      <c r="F1018" s="281" t="s">
        <v>1453</v>
      </c>
      <c r="G1018" s="282" t="s">
        <v>329</v>
      </c>
      <c r="H1018" s="283">
        <v>3</v>
      </c>
      <c r="I1018" s="284"/>
      <c r="J1018" s="285">
        <f>ROUND(I1018*H1018,2)</f>
        <v>0</v>
      </c>
      <c r="K1018" s="281" t="s">
        <v>1</v>
      </c>
      <c r="L1018" s="286"/>
      <c r="M1018" s="287" t="s">
        <v>1</v>
      </c>
      <c r="N1018" s="288" t="s">
        <v>40</v>
      </c>
      <c r="O1018" s="93"/>
      <c r="P1018" s="242">
        <f>O1018*H1018</f>
        <v>0</v>
      </c>
      <c r="Q1018" s="242">
        <v>0</v>
      </c>
      <c r="R1018" s="242">
        <f>Q1018*H1018</f>
        <v>0</v>
      </c>
      <c r="S1018" s="242">
        <v>0</v>
      </c>
      <c r="T1018" s="243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44" t="s">
        <v>183</v>
      </c>
      <c r="AT1018" s="244" t="s">
        <v>355</v>
      </c>
      <c r="AU1018" s="244" t="s">
        <v>81</v>
      </c>
      <c r="AY1018" s="18" t="s">
        <v>158</v>
      </c>
      <c r="BE1018" s="245">
        <f>IF(N1018="základní",J1018,0)</f>
        <v>0</v>
      </c>
      <c r="BF1018" s="245">
        <f>IF(N1018="snížená",J1018,0)</f>
        <v>0</v>
      </c>
      <c r="BG1018" s="245">
        <f>IF(N1018="zákl. přenesená",J1018,0)</f>
        <v>0</v>
      </c>
      <c r="BH1018" s="245">
        <f>IF(N1018="sníž. přenesená",J1018,0)</f>
        <v>0</v>
      </c>
      <c r="BI1018" s="245">
        <f>IF(N1018="nulová",J1018,0)</f>
        <v>0</v>
      </c>
      <c r="BJ1018" s="18" t="s">
        <v>165</v>
      </c>
      <c r="BK1018" s="245">
        <f>ROUND(I1018*H1018,2)</f>
        <v>0</v>
      </c>
      <c r="BL1018" s="18" t="s">
        <v>165</v>
      </c>
      <c r="BM1018" s="244" t="s">
        <v>1337</v>
      </c>
    </row>
    <row r="1019" s="2" customFormat="1" ht="21.75" customHeight="1">
      <c r="A1019" s="39"/>
      <c r="B1019" s="40"/>
      <c r="C1019" s="279" t="s">
        <v>1454</v>
      </c>
      <c r="D1019" s="279" t="s">
        <v>355</v>
      </c>
      <c r="E1019" s="280" t="s">
        <v>1455</v>
      </c>
      <c r="F1019" s="281" t="s">
        <v>1456</v>
      </c>
      <c r="G1019" s="282" t="s">
        <v>329</v>
      </c>
      <c r="H1019" s="283">
        <v>5</v>
      </c>
      <c r="I1019" s="284"/>
      <c r="J1019" s="285">
        <f>ROUND(I1019*H1019,2)</f>
        <v>0</v>
      </c>
      <c r="K1019" s="281" t="s">
        <v>1</v>
      </c>
      <c r="L1019" s="286"/>
      <c r="M1019" s="287" t="s">
        <v>1</v>
      </c>
      <c r="N1019" s="288" t="s">
        <v>40</v>
      </c>
      <c r="O1019" s="93"/>
      <c r="P1019" s="242">
        <f>O1019*H1019</f>
        <v>0</v>
      </c>
      <c r="Q1019" s="242">
        <v>0</v>
      </c>
      <c r="R1019" s="242">
        <f>Q1019*H1019</f>
        <v>0</v>
      </c>
      <c r="S1019" s="242">
        <v>0</v>
      </c>
      <c r="T1019" s="243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44" t="s">
        <v>183</v>
      </c>
      <c r="AT1019" s="244" t="s">
        <v>355</v>
      </c>
      <c r="AU1019" s="244" t="s">
        <v>81</v>
      </c>
      <c r="AY1019" s="18" t="s">
        <v>158</v>
      </c>
      <c r="BE1019" s="245">
        <f>IF(N1019="základní",J1019,0)</f>
        <v>0</v>
      </c>
      <c r="BF1019" s="245">
        <f>IF(N1019="snížená",J1019,0)</f>
        <v>0</v>
      </c>
      <c r="BG1019" s="245">
        <f>IF(N1019="zákl. přenesená",J1019,0)</f>
        <v>0</v>
      </c>
      <c r="BH1019" s="245">
        <f>IF(N1019="sníž. přenesená",J1019,0)</f>
        <v>0</v>
      </c>
      <c r="BI1019" s="245">
        <f>IF(N1019="nulová",J1019,0)</f>
        <v>0</v>
      </c>
      <c r="BJ1019" s="18" t="s">
        <v>165</v>
      </c>
      <c r="BK1019" s="245">
        <f>ROUND(I1019*H1019,2)</f>
        <v>0</v>
      </c>
      <c r="BL1019" s="18" t="s">
        <v>165</v>
      </c>
      <c r="BM1019" s="244" t="s">
        <v>1345</v>
      </c>
    </row>
    <row r="1020" s="2" customFormat="1" ht="21.75" customHeight="1">
      <c r="A1020" s="39"/>
      <c r="B1020" s="40"/>
      <c r="C1020" s="279" t="s">
        <v>807</v>
      </c>
      <c r="D1020" s="279" t="s">
        <v>355</v>
      </c>
      <c r="E1020" s="280" t="s">
        <v>1457</v>
      </c>
      <c r="F1020" s="281" t="s">
        <v>1458</v>
      </c>
      <c r="G1020" s="282" t="s">
        <v>329</v>
      </c>
      <c r="H1020" s="283">
        <v>3</v>
      </c>
      <c r="I1020" s="284"/>
      <c r="J1020" s="285">
        <f>ROUND(I1020*H1020,2)</f>
        <v>0</v>
      </c>
      <c r="K1020" s="281" t="s">
        <v>1</v>
      </c>
      <c r="L1020" s="286"/>
      <c r="M1020" s="287" t="s">
        <v>1</v>
      </c>
      <c r="N1020" s="288" t="s">
        <v>40</v>
      </c>
      <c r="O1020" s="93"/>
      <c r="P1020" s="242">
        <f>O1020*H1020</f>
        <v>0</v>
      </c>
      <c r="Q1020" s="242">
        <v>0</v>
      </c>
      <c r="R1020" s="242">
        <f>Q1020*H1020</f>
        <v>0</v>
      </c>
      <c r="S1020" s="242">
        <v>0</v>
      </c>
      <c r="T1020" s="243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44" t="s">
        <v>183</v>
      </c>
      <c r="AT1020" s="244" t="s">
        <v>355</v>
      </c>
      <c r="AU1020" s="244" t="s">
        <v>81</v>
      </c>
      <c r="AY1020" s="18" t="s">
        <v>158</v>
      </c>
      <c r="BE1020" s="245">
        <f>IF(N1020="základní",J1020,0)</f>
        <v>0</v>
      </c>
      <c r="BF1020" s="245">
        <f>IF(N1020="snížená",J1020,0)</f>
        <v>0</v>
      </c>
      <c r="BG1020" s="245">
        <f>IF(N1020="zákl. přenesená",J1020,0)</f>
        <v>0</v>
      </c>
      <c r="BH1020" s="245">
        <f>IF(N1020="sníž. přenesená",J1020,0)</f>
        <v>0</v>
      </c>
      <c r="BI1020" s="245">
        <f>IF(N1020="nulová",J1020,0)</f>
        <v>0</v>
      </c>
      <c r="BJ1020" s="18" t="s">
        <v>165</v>
      </c>
      <c r="BK1020" s="245">
        <f>ROUND(I1020*H1020,2)</f>
        <v>0</v>
      </c>
      <c r="BL1020" s="18" t="s">
        <v>165</v>
      </c>
      <c r="BM1020" s="244" t="s">
        <v>1355</v>
      </c>
    </row>
    <row r="1021" s="2" customFormat="1" ht="16.5" customHeight="1">
      <c r="A1021" s="39"/>
      <c r="B1021" s="40"/>
      <c r="C1021" s="279" t="s">
        <v>1459</v>
      </c>
      <c r="D1021" s="279" t="s">
        <v>355</v>
      </c>
      <c r="E1021" s="280" t="s">
        <v>1460</v>
      </c>
      <c r="F1021" s="281" t="s">
        <v>1461</v>
      </c>
      <c r="G1021" s="282" t="s">
        <v>329</v>
      </c>
      <c r="H1021" s="283">
        <v>3</v>
      </c>
      <c r="I1021" s="284"/>
      <c r="J1021" s="285">
        <f>ROUND(I1021*H1021,2)</f>
        <v>0</v>
      </c>
      <c r="K1021" s="281" t="s">
        <v>1</v>
      </c>
      <c r="L1021" s="286"/>
      <c r="M1021" s="287" t="s">
        <v>1</v>
      </c>
      <c r="N1021" s="288" t="s">
        <v>40</v>
      </c>
      <c r="O1021" s="93"/>
      <c r="P1021" s="242">
        <f>O1021*H1021</f>
        <v>0</v>
      </c>
      <c r="Q1021" s="242">
        <v>0</v>
      </c>
      <c r="R1021" s="242">
        <f>Q1021*H1021</f>
        <v>0</v>
      </c>
      <c r="S1021" s="242">
        <v>0</v>
      </c>
      <c r="T1021" s="243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44" t="s">
        <v>183</v>
      </c>
      <c r="AT1021" s="244" t="s">
        <v>355</v>
      </c>
      <c r="AU1021" s="244" t="s">
        <v>81</v>
      </c>
      <c r="AY1021" s="18" t="s">
        <v>158</v>
      </c>
      <c r="BE1021" s="245">
        <f>IF(N1021="základní",J1021,0)</f>
        <v>0</v>
      </c>
      <c r="BF1021" s="245">
        <f>IF(N1021="snížená",J1021,0)</f>
        <v>0</v>
      </c>
      <c r="BG1021" s="245">
        <f>IF(N1021="zákl. přenesená",J1021,0)</f>
        <v>0</v>
      </c>
      <c r="BH1021" s="245">
        <f>IF(N1021="sníž. přenesená",J1021,0)</f>
        <v>0</v>
      </c>
      <c r="BI1021" s="245">
        <f>IF(N1021="nulová",J1021,0)</f>
        <v>0</v>
      </c>
      <c r="BJ1021" s="18" t="s">
        <v>165</v>
      </c>
      <c r="BK1021" s="245">
        <f>ROUND(I1021*H1021,2)</f>
        <v>0</v>
      </c>
      <c r="BL1021" s="18" t="s">
        <v>165</v>
      </c>
      <c r="BM1021" s="244" t="s">
        <v>1363</v>
      </c>
    </row>
    <row r="1022" s="2" customFormat="1" ht="16.5" customHeight="1">
      <c r="A1022" s="39"/>
      <c r="B1022" s="40"/>
      <c r="C1022" s="279" t="s">
        <v>810</v>
      </c>
      <c r="D1022" s="279" t="s">
        <v>355</v>
      </c>
      <c r="E1022" s="280" t="s">
        <v>1462</v>
      </c>
      <c r="F1022" s="281" t="s">
        <v>1463</v>
      </c>
      <c r="G1022" s="282" t="s">
        <v>329</v>
      </c>
      <c r="H1022" s="283">
        <v>4</v>
      </c>
      <c r="I1022" s="284"/>
      <c r="J1022" s="285">
        <f>ROUND(I1022*H1022,2)</f>
        <v>0</v>
      </c>
      <c r="K1022" s="281" t="s">
        <v>1</v>
      </c>
      <c r="L1022" s="286"/>
      <c r="M1022" s="287" t="s">
        <v>1</v>
      </c>
      <c r="N1022" s="288" t="s">
        <v>40</v>
      </c>
      <c r="O1022" s="93"/>
      <c r="P1022" s="242">
        <f>O1022*H1022</f>
        <v>0</v>
      </c>
      <c r="Q1022" s="242">
        <v>0</v>
      </c>
      <c r="R1022" s="242">
        <f>Q1022*H1022</f>
        <v>0</v>
      </c>
      <c r="S1022" s="242">
        <v>0</v>
      </c>
      <c r="T1022" s="243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44" t="s">
        <v>183</v>
      </c>
      <c r="AT1022" s="244" t="s">
        <v>355</v>
      </c>
      <c r="AU1022" s="244" t="s">
        <v>81</v>
      </c>
      <c r="AY1022" s="18" t="s">
        <v>158</v>
      </c>
      <c r="BE1022" s="245">
        <f>IF(N1022="základní",J1022,0)</f>
        <v>0</v>
      </c>
      <c r="BF1022" s="245">
        <f>IF(N1022="snížená",J1022,0)</f>
        <v>0</v>
      </c>
      <c r="BG1022" s="245">
        <f>IF(N1022="zákl. přenesená",J1022,0)</f>
        <v>0</v>
      </c>
      <c r="BH1022" s="245">
        <f>IF(N1022="sníž. přenesená",J1022,0)</f>
        <v>0</v>
      </c>
      <c r="BI1022" s="245">
        <f>IF(N1022="nulová",J1022,0)</f>
        <v>0</v>
      </c>
      <c r="BJ1022" s="18" t="s">
        <v>165</v>
      </c>
      <c r="BK1022" s="245">
        <f>ROUND(I1022*H1022,2)</f>
        <v>0</v>
      </c>
      <c r="BL1022" s="18" t="s">
        <v>165</v>
      </c>
      <c r="BM1022" s="244" t="s">
        <v>1371</v>
      </c>
    </row>
    <row r="1023" s="2" customFormat="1" ht="21.75" customHeight="1">
      <c r="A1023" s="39"/>
      <c r="B1023" s="40"/>
      <c r="C1023" s="279" t="s">
        <v>1464</v>
      </c>
      <c r="D1023" s="279" t="s">
        <v>355</v>
      </c>
      <c r="E1023" s="280" t="s">
        <v>1465</v>
      </c>
      <c r="F1023" s="281" t="s">
        <v>1466</v>
      </c>
      <c r="G1023" s="282" t="s">
        <v>329</v>
      </c>
      <c r="H1023" s="283">
        <v>3</v>
      </c>
      <c r="I1023" s="284"/>
      <c r="J1023" s="285">
        <f>ROUND(I1023*H1023,2)</f>
        <v>0</v>
      </c>
      <c r="K1023" s="281" t="s">
        <v>1</v>
      </c>
      <c r="L1023" s="286"/>
      <c r="M1023" s="287" t="s">
        <v>1</v>
      </c>
      <c r="N1023" s="288" t="s">
        <v>40</v>
      </c>
      <c r="O1023" s="93"/>
      <c r="P1023" s="242">
        <f>O1023*H1023</f>
        <v>0</v>
      </c>
      <c r="Q1023" s="242">
        <v>0</v>
      </c>
      <c r="R1023" s="242">
        <f>Q1023*H1023</f>
        <v>0</v>
      </c>
      <c r="S1023" s="242">
        <v>0</v>
      </c>
      <c r="T1023" s="243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44" t="s">
        <v>183</v>
      </c>
      <c r="AT1023" s="244" t="s">
        <v>355</v>
      </c>
      <c r="AU1023" s="244" t="s">
        <v>81</v>
      </c>
      <c r="AY1023" s="18" t="s">
        <v>158</v>
      </c>
      <c r="BE1023" s="245">
        <f>IF(N1023="základní",J1023,0)</f>
        <v>0</v>
      </c>
      <c r="BF1023" s="245">
        <f>IF(N1023="snížená",J1023,0)</f>
        <v>0</v>
      </c>
      <c r="BG1023" s="245">
        <f>IF(N1023="zákl. přenesená",J1023,0)</f>
        <v>0</v>
      </c>
      <c r="BH1023" s="245">
        <f>IF(N1023="sníž. přenesená",J1023,0)</f>
        <v>0</v>
      </c>
      <c r="BI1023" s="245">
        <f>IF(N1023="nulová",J1023,0)</f>
        <v>0</v>
      </c>
      <c r="BJ1023" s="18" t="s">
        <v>165</v>
      </c>
      <c r="BK1023" s="245">
        <f>ROUND(I1023*H1023,2)</f>
        <v>0</v>
      </c>
      <c r="BL1023" s="18" t="s">
        <v>165</v>
      </c>
      <c r="BM1023" s="244" t="s">
        <v>1379</v>
      </c>
    </row>
    <row r="1024" s="2" customFormat="1" ht="16.5" customHeight="1">
      <c r="A1024" s="39"/>
      <c r="B1024" s="40"/>
      <c r="C1024" s="279" t="s">
        <v>815</v>
      </c>
      <c r="D1024" s="279" t="s">
        <v>355</v>
      </c>
      <c r="E1024" s="280" t="s">
        <v>1467</v>
      </c>
      <c r="F1024" s="281" t="s">
        <v>1468</v>
      </c>
      <c r="G1024" s="282" t="s">
        <v>329</v>
      </c>
      <c r="H1024" s="283">
        <v>1</v>
      </c>
      <c r="I1024" s="284"/>
      <c r="J1024" s="285">
        <f>ROUND(I1024*H1024,2)</f>
        <v>0</v>
      </c>
      <c r="K1024" s="281" t="s">
        <v>1</v>
      </c>
      <c r="L1024" s="286"/>
      <c r="M1024" s="287" t="s">
        <v>1</v>
      </c>
      <c r="N1024" s="288" t="s">
        <v>40</v>
      </c>
      <c r="O1024" s="93"/>
      <c r="P1024" s="242">
        <f>O1024*H1024</f>
        <v>0</v>
      </c>
      <c r="Q1024" s="242">
        <v>0</v>
      </c>
      <c r="R1024" s="242">
        <f>Q1024*H1024</f>
        <v>0</v>
      </c>
      <c r="S1024" s="242">
        <v>0</v>
      </c>
      <c r="T1024" s="243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44" t="s">
        <v>183</v>
      </c>
      <c r="AT1024" s="244" t="s">
        <v>355</v>
      </c>
      <c r="AU1024" s="244" t="s">
        <v>81</v>
      </c>
      <c r="AY1024" s="18" t="s">
        <v>158</v>
      </c>
      <c r="BE1024" s="245">
        <f>IF(N1024="základní",J1024,0)</f>
        <v>0</v>
      </c>
      <c r="BF1024" s="245">
        <f>IF(N1024="snížená",J1024,0)</f>
        <v>0</v>
      </c>
      <c r="BG1024" s="245">
        <f>IF(N1024="zákl. přenesená",J1024,0)</f>
        <v>0</v>
      </c>
      <c r="BH1024" s="245">
        <f>IF(N1024="sníž. přenesená",J1024,0)</f>
        <v>0</v>
      </c>
      <c r="BI1024" s="245">
        <f>IF(N1024="nulová",J1024,0)</f>
        <v>0</v>
      </c>
      <c r="BJ1024" s="18" t="s">
        <v>165</v>
      </c>
      <c r="BK1024" s="245">
        <f>ROUND(I1024*H1024,2)</f>
        <v>0</v>
      </c>
      <c r="BL1024" s="18" t="s">
        <v>165</v>
      </c>
      <c r="BM1024" s="244" t="s">
        <v>1387</v>
      </c>
    </row>
    <row r="1025" s="2" customFormat="1" ht="21.75" customHeight="1">
      <c r="A1025" s="39"/>
      <c r="B1025" s="40"/>
      <c r="C1025" s="279" t="s">
        <v>1469</v>
      </c>
      <c r="D1025" s="279" t="s">
        <v>355</v>
      </c>
      <c r="E1025" s="280" t="s">
        <v>1470</v>
      </c>
      <c r="F1025" s="281" t="s">
        <v>1471</v>
      </c>
      <c r="G1025" s="282" t="s">
        <v>329</v>
      </c>
      <c r="H1025" s="283">
        <v>3</v>
      </c>
      <c r="I1025" s="284"/>
      <c r="J1025" s="285">
        <f>ROUND(I1025*H1025,2)</f>
        <v>0</v>
      </c>
      <c r="K1025" s="281" t="s">
        <v>1</v>
      </c>
      <c r="L1025" s="286"/>
      <c r="M1025" s="287" t="s">
        <v>1</v>
      </c>
      <c r="N1025" s="288" t="s">
        <v>40</v>
      </c>
      <c r="O1025" s="93"/>
      <c r="P1025" s="242">
        <f>O1025*H1025</f>
        <v>0</v>
      </c>
      <c r="Q1025" s="242">
        <v>0</v>
      </c>
      <c r="R1025" s="242">
        <f>Q1025*H1025</f>
        <v>0</v>
      </c>
      <c r="S1025" s="242">
        <v>0</v>
      </c>
      <c r="T1025" s="243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44" t="s">
        <v>183</v>
      </c>
      <c r="AT1025" s="244" t="s">
        <v>355</v>
      </c>
      <c r="AU1025" s="244" t="s">
        <v>81</v>
      </c>
      <c r="AY1025" s="18" t="s">
        <v>158</v>
      </c>
      <c r="BE1025" s="245">
        <f>IF(N1025="základní",J1025,0)</f>
        <v>0</v>
      </c>
      <c r="BF1025" s="245">
        <f>IF(N1025="snížená",J1025,0)</f>
        <v>0</v>
      </c>
      <c r="BG1025" s="245">
        <f>IF(N1025="zákl. přenesená",J1025,0)</f>
        <v>0</v>
      </c>
      <c r="BH1025" s="245">
        <f>IF(N1025="sníž. přenesená",J1025,0)</f>
        <v>0</v>
      </c>
      <c r="BI1025" s="245">
        <f>IF(N1025="nulová",J1025,0)</f>
        <v>0</v>
      </c>
      <c r="BJ1025" s="18" t="s">
        <v>165</v>
      </c>
      <c r="BK1025" s="245">
        <f>ROUND(I1025*H1025,2)</f>
        <v>0</v>
      </c>
      <c r="BL1025" s="18" t="s">
        <v>165</v>
      </c>
      <c r="BM1025" s="244" t="s">
        <v>1411</v>
      </c>
    </row>
    <row r="1026" s="2" customFormat="1" ht="21.75" customHeight="1">
      <c r="A1026" s="39"/>
      <c r="B1026" s="40"/>
      <c r="C1026" s="233" t="s">
        <v>818</v>
      </c>
      <c r="D1026" s="233" t="s">
        <v>160</v>
      </c>
      <c r="E1026" s="234" t="s">
        <v>1472</v>
      </c>
      <c r="F1026" s="235" t="s">
        <v>1473</v>
      </c>
      <c r="G1026" s="236" t="s">
        <v>253</v>
      </c>
      <c r="H1026" s="237">
        <v>0.216</v>
      </c>
      <c r="I1026" s="238"/>
      <c r="J1026" s="239">
        <f>ROUND(I1026*H1026,2)</f>
        <v>0</v>
      </c>
      <c r="K1026" s="235" t="s">
        <v>164</v>
      </c>
      <c r="L1026" s="45"/>
      <c r="M1026" s="240" t="s">
        <v>1</v>
      </c>
      <c r="N1026" s="241" t="s">
        <v>40</v>
      </c>
      <c r="O1026" s="93"/>
      <c r="P1026" s="242">
        <f>O1026*H1026</f>
        <v>0</v>
      </c>
      <c r="Q1026" s="242">
        <v>0</v>
      </c>
      <c r="R1026" s="242">
        <f>Q1026*H1026</f>
        <v>0</v>
      </c>
      <c r="S1026" s="242">
        <v>0</v>
      </c>
      <c r="T1026" s="243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44" t="s">
        <v>210</v>
      </c>
      <c r="AT1026" s="244" t="s">
        <v>160</v>
      </c>
      <c r="AU1026" s="244" t="s">
        <v>81</v>
      </c>
      <c r="AY1026" s="18" t="s">
        <v>158</v>
      </c>
      <c r="BE1026" s="245">
        <f>IF(N1026="základní",J1026,0)</f>
        <v>0</v>
      </c>
      <c r="BF1026" s="245">
        <f>IF(N1026="snížená",J1026,0)</f>
        <v>0</v>
      </c>
      <c r="BG1026" s="245">
        <f>IF(N1026="zákl. přenesená",J1026,0)</f>
        <v>0</v>
      </c>
      <c r="BH1026" s="245">
        <f>IF(N1026="sníž. přenesená",J1026,0)</f>
        <v>0</v>
      </c>
      <c r="BI1026" s="245">
        <f>IF(N1026="nulová",J1026,0)</f>
        <v>0</v>
      </c>
      <c r="BJ1026" s="18" t="s">
        <v>165</v>
      </c>
      <c r="BK1026" s="245">
        <f>ROUND(I1026*H1026,2)</f>
        <v>0</v>
      </c>
      <c r="BL1026" s="18" t="s">
        <v>210</v>
      </c>
      <c r="BM1026" s="244" t="s">
        <v>1474</v>
      </c>
    </row>
    <row r="1027" s="12" customFormat="1" ht="22.8" customHeight="1">
      <c r="A1027" s="12"/>
      <c r="B1027" s="217"/>
      <c r="C1027" s="218"/>
      <c r="D1027" s="219" t="s">
        <v>72</v>
      </c>
      <c r="E1027" s="231" t="s">
        <v>1475</v>
      </c>
      <c r="F1027" s="231" t="s">
        <v>1476</v>
      </c>
      <c r="G1027" s="218"/>
      <c r="H1027" s="218"/>
      <c r="I1027" s="221"/>
      <c r="J1027" s="232">
        <f>BK1027</f>
        <v>0</v>
      </c>
      <c r="K1027" s="218"/>
      <c r="L1027" s="223"/>
      <c r="M1027" s="224"/>
      <c r="N1027" s="225"/>
      <c r="O1027" s="225"/>
      <c r="P1027" s="226">
        <f>SUM(P1028:P1029)</f>
        <v>0</v>
      </c>
      <c r="Q1027" s="225"/>
      <c r="R1027" s="226">
        <f>SUM(R1028:R1029)</f>
        <v>0.0184</v>
      </c>
      <c r="S1027" s="225"/>
      <c r="T1027" s="227">
        <f>SUM(T1028:T1029)</f>
        <v>0</v>
      </c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R1027" s="228" t="s">
        <v>81</v>
      </c>
      <c r="AT1027" s="229" t="s">
        <v>72</v>
      </c>
      <c r="AU1027" s="229" t="s">
        <v>79</v>
      </c>
      <c r="AY1027" s="228" t="s">
        <v>158</v>
      </c>
      <c r="BK1027" s="230">
        <f>SUM(BK1028:BK1029)</f>
        <v>0</v>
      </c>
    </row>
    <row r="1028" s="2" customFormat="1" ht="21.75" customHeight="1">
      <c r="A1028" s="39"/>
      <c r="B1028" s="40"/>
      <c r="C1028" s="233" t="s">
        <v>1477</v>
      </c>
      <c r="D1028" s="233" t="s">
        <v>160</v>
      </c>
      <c r="E1028" s="234" t="s">
        <v>1478</v>
      </c>
      <c r="F1028" s="235" t="s">
        <v>1479</v>
      </c>
      <c r="G1028" s="236" t="s">
        <v>1246</v>
      </c>
      <c r="H1028" s="237">
        <v>2</v>
      </c>
      <c r="I1028" s="238"/>
      <c r="J1028" s="239">
        <f>ROUND(I1028*H1028,2)</f>
        <v>0</v>
      </c>
      <c r="K1028" s="235" t="s">
        <v>164</v>
      </c>
      <c r="L1028" s="45"/>
      <c r="M1028" s="240" t="s">
        <v>1</v>
      </c>
      <c r="N1028" s="241" t="s">
        <v>40</v>
      </c>
      <c r="O1028" s="93"/>
      <c r="P1028" s="242">
        <f>O1028*H1028</f>
        <v>0</v>
      </c>
      <c r="Q1028" s="242">
        <v>0.0091999999999999998</v>
      </c>
      <c r="R1028" s="242">
        <f>Q1028*H1028</f>
        <v>0.0184</v>
      </c>
      <c r="S1028" s="242">
        <v>0</v>
      </c>
      <c r="T1028" s="243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44" t="s">
        <v>210</v>
      </c>
      <c r="AT1028" s="244" t="s">
        <v>160</v>
      </c>
      <c r="AU1028" s="244" t="s">
        <v>81</v>
      </c>
      <c r="AY1028" s="18" t="s">
        <v>158</v>
      </c>
      <c r="BE1028" s="245">
        <f>IF(N1028="základní",J1028,0)</f>
        <v>0</v>
      </c>
      <c r="BF1028" s="245">
        <f>IF(N1028="snížená",J1028,0)</f>
        <v>0</v>
      </c>
      <c r="BG1028" s="245">
        <f>IF(N1028="zákl. přenesená",J1028,0)</f>
        <v>0</v>
      </c>
      <c r="BH1028" s="245">
        <f>IF(N1028="sníž. přenesená",J1028,0)</f>
        <v>0</v>
      </c>
      <c r="BI1028" s="245">
        <f>IF(N1028="nulová",J1028,0)</f>
        <v>0</v>
      </c>
      <c r="BJ1028" s="18" t="s">
        <v>165</v>
      </c>
      <c r="BK1028" s="245">
        <f>ROUND(I1028*H1028,2)</f>
        <v>0</v>
      </c>
      <c r="BL1028" s="18" t="s">
        <v>210</v>
      </c>
      <c r="BM1028" s="244" t="s">
        <v>1480</v>
      </c>
    </row>
    <row r="1029" s="2" customFormat="1" ht="21.75" customHeight="1">
      <c r="A1029" s="39"/>
      <c r="B1029" s="40"/>
      <c r="C1029" s="233" t="s">
        <v>824</v>
      </c>
      <c r="D1029" s="233" t="s">
        <v>160</v>
      </c>
      <c r="E1029" s="234" t="s">
        <v>1481</v>
      </c>
      <c r="F1029" s="235" t="s">
        <v>1482</v>
      </c>
      <c r="G1029" s="236" t="s">
        <v>253</v>
      </c>
      <c r="H1029" s="237">
        <v>0.017999999999999999</v>
      </c>
      <c r="I1029" s="238"/>
      <c r="J1029" s="239">
        <f>ROUND(I1029*H1029,2)</f>
        <v>0</v>
      </c>
      <c r="K1029" s="235" t="s">
        <v>164</v>
      </c>
      <c r="L1029" s="45"/>
      <c r="M1029" s="240" t="s">
        <v>1</v>
      </c>
      <c r="N1029" s="241" t="s">
        <v>40</v>
      </c>
      <c r="O1029" s="93"/>
      <c r="P1029" s="242">
        <f>O1029*H1029</f>
        <v>0</v>
      </c>
      <c r="Q1029" s="242">
        <v>0</v>
      </c>
      <c r="R1029" s="242">
        <f>Q1029*H1029</f>
        <v>0</v>
      </c>
      <c r="S1029" s="242">
        <v>0</v>
      </c>
      <c r="T1029" s="243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44" t="s">
        <v>210</v>
      </c>
      <c r="AT1029" s="244" t="s">
        <v>160</v>
      </c>
      <c r="AU1029" s="244" t="s">
        <v>81</v>
      </c>
      <c r="AY1029" s="18" t="s">
        <v>158</v>
      </c>
      <c r="BE1029" s="245">
        <f>IF(N1029="základní",J1029,0)</f>
        <v>0</v>
      </c>
      <c r="BF1029" s="245">
        <f>IF(N1029="snížená",J1029,0)</f>
        <v>0</v>
      </c>
      <c r="BG1029" s="245">
        <f>IF(N1029="zákl. přenesená",J1029,0)</f>
        <v>0</v>
      </c>
      <c r="BH1029" s="245">
        <f>IF(N1029="sníž. přenesená",J1029,0)</f>
        <v>0</v>
      </c>
      <c r="BI1029" s="245">
        <f>IF(N1029="nulová",J1029,0)</f>
        <v>0</v>
      </c>
      <c r="BJ1029" s="18" t="s">
        <v>165</v>
      </c>
      <c r="BK1029" s="245">
        <f>ROUND(I1029*H1029,2)</f>
        <v>0</v>
      </c>
      <c r="BL1029" s="18" t="s">
        <v>210</v>
      </c>
      <c r="BM1029" s="244" t="s">
        <v>1483</v>
      </c>
    </row>
    <row r="1030" s="12" customFormat="1" ht="22.8" customHeight="1">
      <c r="A1030" s="12"/>
      <c r="B1030" s="217"/>
      <c r="C1030" s="218"/>
      <c r="D1030" s="219" t="s">
        <v>72</v>
      </c>
      <c r="E1030" s="231" t="s">
        <v>1484</v>
      </c>
      <c r="F1030" s="231" t="s">
        <v>1485</v>
      </c>
      <c r="G1030" s="218"/>
      <c r="H1030" s="218"/>
      <c r="I1030" s="221"/>
      <c r="J1030" s="232">
        <f>BK1030</f>
        <v>0</v>
      </c>
      <c r="K1030" s="218"/>
      <c r="L1030" s="223"/>
      <c r="M1030" s="224"/>
      <c r="N1030" s="225"/>
      <c r="O1030" s="225"/>
      <c r="P1030" s="226">
        <f>P1031</f>
        <v>0</v>
      </c>
      <c r="Q1030" s="225"/>
      <c r="R1030" s="226">
        <f>R1031</f>
        <v>0.002</v>
      </c>
      <c r="S1030" s="225"/>
      <c r="T1030" s="227">
        <f>T1031</f>
        <v>0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228" t="s">
        <v>81</v>
      </c>
      <c r="AT1030" s="229" t="s">
        <v>72</v>
      </c>
      <c r="AU1030" s="229" t="s">
        <v>79</v>
      </c>
      <c r="AY1030" s="228" t="s">
        <v>158</v>
      </c>
      <c r="BK1030" s="230">
        <f>BK1031</f>
        <v>0</v>
      </c>
    </row>
    <row r="1031" s="2" customFormat="1" ht="21.75" customHeight="1">
      <c r="A1031" s="39"/>
      <c r="B1031" s="40"/>
      <c r="C1031" s="233" t="s">
        <v>1486</v>
      </c>
      <c r="D1031" s="233" t="s">
        <v>160</v>
      </c>
      <c r="E1031" s="234" t="s">
        <v>1487</v>
      </c>
      <c r="F1031" s="235" t="s">
        <v>1488</v>
      </c>
      <c r="G1031" s="236" t="s">
        <v>329</v>
      </c>
      <c r="H1031" s="237">
        <v>8</v>
      </c>
      <c r="I1031" s="238"/>
      <c r="J1031" s="239">
        <f>ROUND(I1031*H1031,2)</f>
        <v>0</v>
      </c>
      <c r="K1031" s="235" t="s">
        <v>164</v>
      </c>
      <c r="L1031" s="45"/>
      <c r="M1031" s="240" t="s">
        <v>1</v>
      </c>
      <c r="N1031" s="241" t="s">
        <v>40</v>
      </c>
      <c r="O1031" s="93"/>
      <c r="P1031" s="242">
        <f>O1031*H1031</f>
        <v>0</v>
      </c>
      <c r="Q1031" s="242">
        <v>0.00025000000000000001</v>
      </c>
      <c r="R1031" s="242">
        <f>Q1031*H1031</f>
        <v>0.002</v>
      </c>
      <c r="S1031" s="242">
        <v>0</v>
      </c>
      <c r="T1031" s="243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44" t="s">
        <v>210</v>
      </c>
      <c r="AT1031" s="244" t="s">
        <v>160</v>
      </c>
      <c r="AU1031" s="244" t="s">
        <v>81</v>
      </c>
      <c r="AY1031" s="18" t="s">
        <v>158</v>
      </c>
      <c r="BE1031" s="245">
        <f>IF(N1031="základní",J1031,0)</f>
        <v>0</v>
      </c>
      <c r="BF1031" s="245">
        <f>IF(N1031="snížená",J1031,0)</f>
        <v>0</v>
      </c>
      <c r="BG1031" s="245">
        <f>IF(N1031="zákl. přenesená",J1031,0)</f>
        <v>0</v>
      </c>
      <c r="BH1031" s="245">
        <f>IF(N1031="sníž. přenesená",J1031,0)</f>
        <v>0</v>
      </c>
      <c r="BI1031" s="245">
        <f>IF(N1031="nulová",J1031,0)</f>
        <v>0</v>
      </c>
      <c r="BJ1031" s="18" t="s">
        <v>165</v>
      </c>
      <c r="BK1031" s="245">
        <f>ROUND(I1031*H1031,2)</f>
        <v>0</v>
      </c>
      <c r="BL1031" s="18" t="s">
        <v>210</v>
      </c>
      <c r="BM1031" s="244" t="s">
        <v>1489</v>
      </c>
    </row>
    <row r="1032" s="12" customFormat="1" ht="22.8" customHeight="1">
      <c r="A1032" s="12"/>
      <c r="B1032" s="217"/>
      <c r="C1032" s="218"/>
      <c r="D1032" s="219" t="s">
        <v>72</v>
      </c>
      <c r="E1032" s="231" t="s">
        <v>1490</v>
      </c>
      <c r="F1032" s="231" t="s">
        <v>1491</v>
      </c>
      <c r="G1032" s="218"/>
      <c r="H1032" s="218"/>
      <c r="I1032" s="221"/>
      <c r="J1032" s="232">
        <f>BK1032</f>
        <v>0</v>
      </c>
      <c r="K1032" s="218"/>
      <c r="L1032" s="223"/>
      <c r="M1032" s="224"/>
      <c r="N1032" s="225"/>
      <c r="O1032" s="225"/>
      <c r="P1032" s="226">
        <f>SUM(P1033:P1038)</f>
        <v>0</v>
      </c>
      <c r="Q1032" s="225"/>
      <c r="R1032" s="226">
        <f>SUM(R1033:R1038)</f>
        <v>0.070819999999999994</v>
      </c>
      <c r="S1032" s="225"/>
      <c r="T1032" s="227">
        <f>SUM(T1033:T1038)</f>
        <v>0.30625000000000002</v>
      </c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R1032" s="228" t="s">
        <v>81</v>
      </c>
      <c r="AT1032" s="229" t="s">
        <v>72</v>
      </c>
      <c r="AU1032" s="229" t="s">
        <v>79</v>
      </c>
      <c r="AY1032" s="228" t="s">
        <v>158</v>
      </c>
      <c r="BK1032" s="230">
        <f>SUM(BK1033:BK1038)</f>
        <v>0</v>
      </c>
    </row>
    <row r="1033" s="2" customFormat="1" ht="21.75" customHeight="1">
      <c r="A1033" s="39"/>
      <c r="B1033" s="40"/>
      <c r="C1033" s="233" t="s">
        <v>833</v>
      </c>
      <c r="D1033" s="233" t="s">
        <v>160</v>
      </c>
      <c r="E1033" s="234" t="s">
        <v>1492</v>
      </c>
      <c r="F1033" s="235" t="s">
        <v>1493</v>
      </c>
      <c r="G1033" s="236" t="s">
        <v>329</v>
      </c>
      <c r="H1033" s="237">
        <v>1</v>
      </c>
      <c r="I1033" s="238"/>
      <c r="J1033" s="239">
        <f>ROUND(I1033*H1033,2)</f>
        <v>0</v>
      </c>
      <c r="K1033" s="235" t="s">
        <v>164</v>
      </c>
      <c r="L1033" s="45"/>
      <c r="M1033" s="240" t="s">
        <v>1</v>
      </c>
      <c r="N1033" s="241" t="s">
        <v>40</v>
      </c>
      <c r="O1033" s="93"/>
      <c r="P1033" s="242">
        <f>O1033*H1033</f>
        <v>0</v>
      </c>
      <c r="Q1033" s="242">
        <v>0.00017000000000000001</v>
      </c>
      <c r="R1033" s="242">
        <f>Q1033*H1033</f>
        <v>0.00017000000000000001</v>
      </c>
      <c r="S1033" s="242">
        <v>0.30625000000000002</v>
      </c>
      <c r="T1033" s="243">
        <f>S1033*H1033</f>
        <v>0.30625000000000002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44" t="s">
        <v>210</v>
      </c>
      <c r="AT1033" s="244" t="s">
        <v>160</v>
      </c>
      <c r="AU1033" s="244" t="s">
        <v>81</v>
      </c>
      <c r="AY1033" s="18" t="s">
        <v>158</v>
      </c>
      <c r="BE1033" s="245">
        <f>IF(N1033="základní",J1033,0)</f>
        <v>0</v>
      </c>
      <c r="BF1033" s="245">
        <f>IF(N1033="snížená",J1033,0)</f>
        <v>0</v>
      </c>
      <c r="BG1033" s="245">
        <f>IF(N1033="zákl. přenesená",J1033,0)</f>
        <v>0</v>
      </c>
      <c r="BH1033" s="245">
        <f>IF(N1033="sníž. přenesená",J1033,0)</f>
        <v>0</v>
      </c>
      <c r="BI1033" s="245">
        <f>IF(N1033="nulová",J1033,0)</f>
        <v>0</v>
      </c>
      <c r="BJ1033" s="18" t="s">
        <v>165</v>
      </c>
      <c r="BK1033" s="245">
        <f>ROUND(I1033*H1033,2)</f>
        <v>0</v>
      </c>
      <c r="BL1033" s="18" t="s">
        <v>210</v>
      </c>
      <c r="BM1033" s="244" t="s">
        <v>1494</v>
      </c>
    </row>
    <row r="1034" s="2" customFormat="1" ht="21.75" customHeight="1">
      <c r="A1034" s="39"/>
      <c r="B1034" s="40"/>
      <c r="C1034" s="233" t="s">
        <v>1495</v>
      </c>
      <c r="D1034" s="233" t="s">
        <v>160</v>
      </c>
      <c r="E1034" s="234" t="s">
        <v>1496</v>
      </c>
      <c r="F1034" s="235" t="s">
        <v>1497</v>
      </c>
      <c r="G1034" s="236" t="s">
        <v>1246</v>
      </c>
      <c r="H1034" s="237">
        <v>1</v>
      </c>
      <c r="I1034" s="238"/>
      <c r="J1034" s="239">
        <f>ROUND(I1034*H1034,2)</f>
        <v>0</v>
      </c>
      <c r="K1034" s="235" t="s">
        <v>164</v>
      </c>
      <c r="L1034" s="45"/>
      <c r="M1034" s="240" t="s">
        <v>1</v>
      </c>
      <c r="N1034" s="241" t="s">
        <v>40</v>
      </c>
      <c r="O1034" s="93"/>
      <c r="P1034" s="242">
        <f>O1034*H1034</f>
        <v>0</v>
      </c>
      <c r="Q1034" s="242">
        <v>0.067809999999999995</v>
      </c>
      <c r="R1034" s="242">
        <f>Q1034*H1034</f>
        <v>0.067809999999999995</v>
      </c>
      <c r="S1034" s="242">
        <v>0</v>
      </c>
      <c r="T1034" s="243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44" t="s">
        <v>210</v>
      </c>
      <c r="AT1034" s="244" t="s">
        <v>160</v>
      </c>
      <c r="AU1034" s="244" t="s">
        <v>81</v>
      </c>
      <c r="AY1034" s="18" t="s">
        <v>158</v>
      </c>
      <c r="BE1034" s="245">
        <f>IF(N1034="základní",J1034,0)</f>
        <v>0</v>
      </c>
      <c r="BF1034" s="245">
        <f>IF(N1034="snížená",J1034,0)</f>
        <v>0</v>
      </c>
      <c r="BG1034" s="245">
        <f>IF(N1034="zákl. přenesená",J1034,0)</f>
        <v>0</v>
      </c>
      <c r="BH1034" s="245">
        <f>IF(N1034="sníž. přenesená",J1034,0)</f>
        <v>0</v>
      </c>
      <c r="BI1034" s="245">
        <f>IF(N1034="nulová",J1034,0)</f>
        <v>0</v>
      </c>
      <c r="BJ1034" s="18" t="s">
        <v>165</v>
      </c>
      <c r="BK1034" s="245">
        <f>ROUND(I1034*H1034,2)</f>
        <v>0</v>
      </c>
      <c r="BL1034" s="18" t="s">
        <v>210</v>
      </c>
      <c r="BM1034" s="244" t="s">
        <v>1498</v>
      </c>
    </row>
    <row r="1035" s="2" customFormat="1" ht="33" customHeight="1">
      <c r="A1035" s="39"/>
      <c r="B1035" s="40"/>
      <c r="C1035" s="233" t="s">
        <v>840</v>
      </c>
      <c r="D1035" s="233" t="s">
        <v>160</v>
      </c>
      <c r="E1035" s="234" t="s">
        <v>1499</v>
      </c>
      <c r="F1035" s="235" t="s">
        <v>1500</v>
      </c>
      <c r="G1035" s="236" t="s">
        <v>1246</v>
      </c>
      <c r="H1035" s="237">
        <v>1</v>
      </c>
      <c r="I1035" s="238"/>
      <c r="J1035" s="239">
        <f>ROUND(I1035*H1035,2)</f>
        <v>0</v>
      </c>
      <c r="K1035" s="235" t="s">
        <v>164</v>
      </c>
      <c r="L1035" s="45"/>
      <c r="M1035" s="240" t="s">
        <v>1</v>
      </c>
      <c r="N1035" s="241" t="s">
        <v>40</v>
      </c>
      <c r="O1035" s="93"/>
      <c r="P1035" s="242">
        <f>O1035*H1035</f>
        <v>0</v>
      </c>
      <c r="Q1035" s="242">
        <v>0.0015200000000000001</v>
      </c>
      <c r="R1035" s="242">
        <f>Q1035*H1035</f>
        <v>0.0015200000000000001</v>
      </c>
      <c r="S1035" s="242">
        <v>0</v>
      </c>
      <c r="T1035" s="243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44" t="s">
        <v>210</v>
      </c>
      <c r="AT1035" s="244" t="s">
        <v>160</v>
      </c>
      <c r="AU1035" s="244" t="s">
        <v>81</v>
      </c>
      <c r="AY1035" s="18" t="s">
        <v>158</v>
      </c>
      <c r="BE1035" s="245">
        <f>IF(N1035="základní",J1035,0)</f>
        <v>0</v>
      </c>
      <c r="BF1035" s="245">
        <f>IF(N1035="snížená",J1035,0)</f>
        <v>0</v>
      </c>
      <c r="BG1035" s="245">
        <f>IF(N1035="zákl. přenesená",J1035,0)</f>
        <v>0</v>
      </c>
      <c r="BH1035" s="245">
        <f>IF(N1035="sníž. přenesená",J1035,0)</f>
        <v>0</v>
      </c>
      <c r="BI1035" s="245">
        <f>IF(N1035="nulová",J1035,0)</f>
        <v>0</v>
      </c>
      <c r="BJ1035" s="18" t="s">
        <v>165</v>
      </c>
      <c r="BK1035" s="245">
        <f>ROUND(I1035*H1035,2)</f>
        <v>0</v>
      </c>
      <c r="BL1035" s="18" t="s">
        <v>210</v>
      </c>
      <c r="BM1035" s="244" t="s">
        <v>1501</v>
      </c>
    </row>
    <row r="1036" s="2" customFormat="1" ht="21.75" customHeight="1">
      <c r="A1036" s="39"/>
      <c r="B1036" s="40"/>
      <c r="C1036" s="233" t="s">
        <v>1502</v>
      </c>
      <c r="D1036" s="233" t="s">
        <v>160</v>
      </c>
      <c r="E1036" s="234" t="s">
        <v>1503</v>
      </c>
      <c r="F1036" s="235" t="s">
        <v>1504</v>
      </c>
      <c r="G1036" s="236" t="s">
        <v>198</v>
      </c>
      <c r="H1036" s="237">
        <v>3</v>
      </c>
      <c r="I1036" s="238"/>
      <c r="J1036" s="239">
        <f>ROUND(I1036*H1036,2)</f>
        <v>0</v>
      </c>
      <c r="K1036" s="235" t="s">
        <v>164</v>
      </c>
      <c r="L1036" s="45"/>
      <c r="M1036" s="240" t="s">
        <v>1</v>
      </c>
      <c r="N1036" s="241" t="s">
        <v>40</v>
      </c>
      <c r="O1036" s="93"/>
      <c r="P1036" s="242">
        <f>O1036*H1036</f>
        <v>0</v>
      </c>
      <c r="Q1036" s="242">
        <v>0.00044000000000000002</v>
      </c>
      <c r="R1036" s="242">
        <f>Q1036*H1036</f>
        <v>0.00132</v>
      </c>
      <c r="S1036" s="242">
        <v>0</v>
      </c>
      <c r="T1036" s="243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44" t="s">
        <v>210</v>
      </c>
      <c r="AT1036" s="244" t="s">
        <v>160</v>
      </c>
      <c r="AU1036" s="244" t="s">
        <v>81</v>
      </c>
      <c r="AY1036" s="18" t="s">
        <v>158</v>
      </c>
      <c r="BE1036" s="245">
        <f>IF(N1036="základní",J1036,0)</f>
        <v>0</v>
      </c>
      <c r="BF1036" s="245">
        <f>IF(N1036="snížená",J1036,0)</f>
        <v>0</v>
      </c>
      <c r="BG1036" s="245">
        <f>IF(N1036="zákl. přenesená",J1036,0)</f>
        <v>0</v>
      </c>
      <c r="BH1036" s="245">
        <f>IF(N1036="sníž. přenesená",J1036,0)</f>
        <v>0</v>
      </c>
      <c r="BI1036" s="245">
        <f>IF(N1036="nulová",J1036,0)</f>
        <v>0</v>
      </c>
      <c r="BJ1036" s="18" t="s">
        <v>165</v>
      </c>
      <c r="BK1036" s="245">
        <f>ROUND(I1036*H1036,2)</f>
        <v>0</v>
      </c>
      <c r="BL1036" s="18" t="s">
        <v>210</v>
      </c>
      <c r="BM1036" s="244" t="s">
        <v>1505</v>
      </c>
    </row>
    <row r="1037" s="2" customFormat="1" ht="16.5" customHeight="1">
      <c r="A1037" s="39"/>
      <c r="B1037" s="40"/>
      <c r="C1037" s="233" t="s">
        <v>849</v>
      </c>
      <c r="D1037" s="233" t="s">
        <v>160</v>
      </c>
      <c r="E1037" s="234" t="s">
        <v>1506</v>
      </c>
      <c r="F1037" s="235" t="s">
        <v>1507</v>
      </c>
      <c r="G1037" s="236" t="s">
        <v>1246</v>
      </c>
      <c r="H1037" s="237">
        <v>1</v>
      </c>
      <c r="I1037" s="238"/>
      <c r="J1037" s="239">
        <f>ROUND(I1037*H1037,2)</f>
        <v>0</v>
      </c>
      <c r="K1037" s="235" t="s">
        <v>1</v>
      </c>
      <c r="L1037" s="45"/>
      <c r="M1037" s="240" t="s">
        <v>1</v>
      </c>
      <c r="N1037" s="241" t="s">
        <v>40</v>
      </c>
      <c r="O1037" s="93"/>
      <c r="P1037" s="242">
        <f>O1037*H1037</f>
        <v>0</v>
      </c>
      <c r="Q1037" s="242">
        <v>0</v>
      </c>
      <c r="R1037" s="242">
        <f>Q1037*H1037</f>
        <v>0</v>
      </c>
      <c r="S1037" s="242">
        <v>0</v>
      </c>
      <c r="T1037" s="243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44" t="s">
        <v>210</v>
      </c>
      <c r="AT1037" s="244" t="s">
        <v>160</v>
      </c>
      <c r="AU1037" s="244" t="s">
        <v>81</v>
      </c>
      <c r="AY1037" s="18" t="s">
        <v>158</v>
      </c>
      <c r="BE1037" s="245">
        <f>IF(N1037="základní",J1037,0)</f>
        <v>0</v>
      </c>
      <c r="BF1037" s="245">
        <f>IF(N1037="snížená",J1037,0)</f>
        <v>0</v>
      </c>
      <c r="BG1037" s="245">
        <f>IF(N1037="zákl. přenesená",J1037,0)</f>
        <v>0</v>
      </c>
      <c r="BH1037" s="245">
        <f>IF(N1037="sníž. přenesená",J1037,0)</f>
        <v>0</v>
      </c>
      <c r="BI1037" s="245">
        <f>IF(N1037="nulová",J1037,0)</f>
        <v>0</v>
      </c>
      <c r="BJ1037" s="18" t="s">
        <v>165</v>
      </c>
      <c r="BK1037" s="245">
        <f>ROUND(I1037*H1037,2)</f>
        <v>0</v>
      </c>
      <c r="BL1037" s="18" t="s">
        <v>210</v>
      </c>
      <c r="BM1037" s="244" t="s">
        <v>1508</v>
      </c>
    </row>
    <row r="1038" s="2" customFormat="1" ht="16.5" customHeight="1">
      <c r="A1038" s="39"/>
      <c r="B1038" s="40"/>
      <c r="C1038" s="233" t="s">
        <v>1509</v>
      </c>
      <c r="D1038" s="233" t="s">
        <v>160</v>
      </c>
      <c r="E1038" s="234" t="s">
        <v>1510</v>
      </c>
      <c r="F1038" s="235" t="s">
        <v>1511</v>
      </c>
      <c r="G1038" s="236" t="s">
        <v>253</v>
      </c>
      <c r="H1038" s="237">
        <v>0.070999999999999994</v>
      </c>
      <c r="I1038" s="238"/>
      <c r="J1038" s="239">
        <f>ROUND(I1038*H1038,2)</f>
        <v>0</v>
      </c>
      <c r="K1038" s="235" t="s">
        <v>164</v>
      </c>
      <c r="L1038" s="45"/>
      <c r="M1038" s="240" t="s">
        <v>1</v>
      </c>
      <c r="N1038" s="241" t="s">
        <v>40</v>
      </c>
      <c r="O1038" s="93"/>
      <c r="P1038" s="242">
        <f>O1038*H1038</f>
        <v>0</v>
      </c>
      <c r="Q1038" s="242">
        <v>0</v>
      </c>
      <c r="R1038" s="242">
        <f>Q1038*H1038</f>
        <v>0</v>
      </c>
      <c r="S1038" s="242">
        <v>0</v>
      </c>
      <c r="T1038" s="243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44" t="s">
        <v>210</v>
      </c>
      <c r="AT1038" s="244" t="s">
        <v>160</v>
      </c>
      <c r="AU1038" s="244" t="s">
        <v>81</v>
      </c>
      <c r="AY1038" s="18" t="s">
        <v>158</v>
      </c>
      <c r="BE1038" s="245">
        <f>IF(N1038="základní",J1038,0)</f>
        <v>0</v>
      </c>
      <c r="BF1038" s="245">
        <f>IF(N1038="snížená",J1038,0)</f>
        <v>0</v>
      </c>
      <c r="BG1038" s="245">
        <f>IF(N1038="zákl. přenesená",J1038,0)</f>
        <v>0</v>
      </c>
      <c r="BH1038" s="245">
        <f>IF(N1038="sníž. přenesená",J1038,0)</f>
        <v>0</v>
      </c>
      <c r="BI1038" s="245">
        <f>IF(N1038="nulová",J1038,0)</f>
        <v>0</v>
      </c>
      <c r="BJ1038" s="18" t="s">
        <v>165</v>
      </c>
      <c r="BK1038" s="245">
        <f>ROUND(I1038*H1038,2)</f>
        <v>0</v>
      </c>
      <c r="BL1038" s="18" t="s">
        <v>210</v>
      </c>
      <c r="BM1038" s="244" t="s">
        <v>1512</v>
      </c>
    </row>
    <row r="1039" s="12" customFormat="1" ht="22.8" customHeight="1">
      <c r="A1039" s="12"/>
      <c r="B1039" s="217"/>
      <c r="C1039" s="218"/>
      <c r="D1039" s="219" t="s">
        <v>72</v>
      </c>
      <c r="E1039" s="231" t="s">
        <v>1513</v>
      </c>
      <c r="F1039" s="231" t="s">
        <v>1514</v>
      </c>
      <c r="G1039" s="218"/>
      <c r="H1039" s="218"/>
      <c r="I1039" s="221"/>
      <c r="J1039" s="232">
        <f>BK1039</f>
        <v>0</v>
      </c>
      <c r="K1039" s="218"/>
      <c r="L1039" s="223"/>
      <c r="M1039" s="224"/>
      <c r="N1039" s="225"/>
      <c r="O1039" s="225"/>
      <c r="P1039" s="226">
        <f>SUM(P1040:P1047)</f>
        <v>0</v>
      </c>
      <c r="Q1039" s="225"/>
      <c r="R1039" s="226">
        <f>SUM(R1040:R1047)</f>
        <v>0.052370000000000007</v>
      </c>
      <c r="S1039" s="225"/>
      <c r="T1039" s="227">
        <f>SUM(T1040:T1047)</f>
        <v>0.37120000000000003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28" t="s">
        <v>81</v>
      </c>
      <c r="AT1039" s="229" t="s">
        <v>72</v>
      </c>
      <c r="AU1039" s="229" t="s">
        <v>79</v>
      </c>
      <c r="AY1039" s="228" t="s">
        <v>158</v>
      </c>
      <c r="BK1039" s="230">
        <f>SUM(BK1040:BK1047)</f>
        <v>0</v>
      </c>
    </row>
    <row r="1040" s="2" customFormat="1" ht="16.5" customHeight="1">
      <c r="A1040" s="39"/>
      <c r="B1040" s="40"/>
      <c r="C1040" s="233" t="s">
        <v>855</v>
      </c>
      <c r="D1040" s="233" t="s">
        <v>160</v>
      </c>
      <c r="E1040" s="234" t="s">
        <v>1515</v>
      </c>
      <c r="F1040" s="235" t="s">
        <v>1516</v>
      </c>
      <c r="G1040" s="236" t="s">
        <v>198</v>
      </c>
      <c r="H1040" s="237">
        <v>116</v>
      </c>
      <c r="I1040" s="238"/>
      <c r="J1040" s="239">
        <f>ROUND(I1040*H1040,2)</f>
        <v>0</v>
      </c>
      <c r="K1040" s="235" t="s">
        <v>164</v>
      </c>
      <c r="L1040" s="45"/>
      <c r="M1040" s="240" t="s">
        <v>1</v>
      </c>
      <c r="N1040" s="241" t="s">
        <v>40</v>
      </c>
      <c r="O1040" s="93"/>
      <c r="P1040" s="242">
        <f>O1040*H1040</f>
        <v>0</v>
      </c>
      <c r="Q1040" s="242">
        <v>2.0000000000000002E-05</v>
      </c>
      <c r="R1040" s="242">
        <f>Q1040*H1040</f>
        <v>0.00232</v>
      </c>
      <c r="S1040" s="242">
        <v>0.0032000000000000002</v>
      </c>
      <c r="T1040" s="243">
        <f>S1040*H1040</f>
        <v>0.37120000000000003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44" t="s">
        <v>210</v>
      </c>
      <c r="AT1040" s="244" t="s">
        <v>160</v>
      </c>
      <c r="AU1040" s="244" t="s">
        <v>81</v>
      </c>
      <c r="AY1040" s="18" t="s">
        <v>158</v>
      </c>
      <c r="BE1040" s="245">
        <f>IF(N1040="základní",J1040,0)</f>
        <v>0</v>
      </c>
      <c r="BF1040" s="245">
        <f>IF(N1040="snížená",J1040,0)</f>
        <v>0</v>
      </c>
      <c r="BG1040" s="245">
        <f>IF(N1040="zákl. přenesená",J1040,0)</f>
        <v>0</v>
      </c>
      <c r="BH1040" s="245">
        <f>IF(N1040="sníž. přenesená",J1040,0)</f>
        <v>0</v>
      </c>
      <c r="BI1040" s="245">
        <f>IF(N1040="nulová",J1040,0)</f>
        <v>0</v>
      </c>
      <c r="BJ1040" s="18" t="s">
        <v>165</v>
      </c>
      <c r="BK1040" s="245">
        <f>ROUND(I1040*H1040,2)</f>
        <v>0</v>
      </c>
      <c r="BL1040" s="18" t="s">
        <v>210</v>
      </c>
      <c r="BM1040" s="244" t="s">
        <v>1517</v>
      </c>
    </row>
    <row r="1041" s="14" customFormat="1">
      <c r="A1041" s="14"/>
      <c r="B1041" s="257"/>
      <c r="C1041" s="258"/>
      <c r="D1041" s="248" t="s">
        <v>166</v>
      </c>
      <c r="E1041" s="259" t="s">
        <v>1</v>
      </c>
      <c r="F1041" s="260" t="s">
        <v>1518</v>
      </c>
      <c r="G1041" s="258"/>
      <c r="H1041" s="261">
        <v>116</v>
      </c>
      <c r="I1041" s="262"/>
      <c r="J1041" s="258"/>
      <c r="K1041" s="258"/>
      <c r="L1041" s="263"/>
      <c r="M1041" s="264"/>
      <c r="N1041" s="265"/>
      <c r="O1041" s="265"/>
      <c r="P1041" s="265"/>
      <c r="Q1041" s="265"/>
      <c r="R1041" s="265"/>
      <c r="S1041" s="265"/>
      <c r="T1041" s="266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67" t="s">
        <v>166</v>
      </c>
      <c r="AU1041" s="267" t="s">
        <v>81</v>
      </c>
      <c r="AV1041" s="14" t="s">
        <v>81</v>
      </c>
      <c r="AW1041" s="14" t="s">
        <v>30</v>
      </c>
      <c r="AX1041" s="14" t="s">
        <v>73</v>
      </c>
      <c r="AY1041" s="267" t="s">
        <v>158</v>
      </c>
    </row>
    <row r="1042" s="15" customFormat="1">
      <c r="A1042" s="15"/>
      <c r="B1042" s="268"/>
      <c r="C1042" s="269"/>
      <c r="D1042" s="248" t="s">
        <v>166</v>
      </c>
      <c r="E1042" s="270" t="s">
        <v>1</v>
      </c>
      <c r="F1042" s="271" t="s">
        <v>169</v>
      </c>
      <c r="G1042" s="269"/>
      <c r="H1042" s="272">
        <v>116</v>
      </c>
      <c r="I1042" s="273"/>
      <c r="J1042" s="269"/>
      <c r="K1042" s="269"/>
      <c r="L1042" s="274"/>
      <c r="M1042" s="275"/>
      <c r="N1042" s="276"/>
      <c r="O1042" s="276"/>
      <c r="P1042" s="276"/>
      <c r="Q1042" s="276"/>
      <c r="R1042" s="276"/>
      <c r="S1042" s="276"/>
      <c r="T1042" s="277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78" t="s">
        <v>166</v>
      </c>
      <c r="AU1042" s="278" t="s">
        <v>81</v>
      </c>
      <c r="AV1042" s="15" t="s">
        <v>165</v>
      </c>
      <c r="AW1042" s="15" t="s">
        <v>30</v>
      </c>
      <c r="AX1042" s="15" t="s">
        <v>79</v>
      </c>
      <c r="AY1042" s="278" t="s">
        <v>158</v>
      </c>
    </row>
    <row r="1043" s="2" customFormat="1" ht="21.75" customHeight="1">
      <c r="A1043" s="39"/>
      <c r="B1043" s="40"/>
      <c r="C1043" s="233" t="s">
        <v>1519</v>
      </c>
      <c r="D1043" s="233" t="s">
        <v>160</v>
      </c>
      <c r="E1043" s="234" t="s">
        <v>1520</v>
      </c>
      <c r="F1043" s="235" t="s">
        <v>1521</v>
      </c>
      <c r="G1043" s="236" t="s">
        <v>198</v>
      </c>
      <c r="H1043" s="237">
        <v>75</v>
      </c>
      <c r="I1043" s="238"/>
      <c r="J1043" s="239">
        <f>ROUND(I1043*H1043,2)</f>
        <v>0</v>
      </c>
      <c r="K1043" s="235" t="s">
        <v>164</v>
      </c>
      <c r="L1043" s="45"/>
      <c r="M1043" s="240" t="s">
        <v>1</v>
      </c>
      <c r="N1043" s="241" t="s">
        <v>40</v>
      </c>
      <c r="O1043" s="93"/>
      <c r="P1043" s="242">
        <f>O1043*H1043</f>
        <v>0</v>
      </c>
      <c r="Q1043" s="242">
        <v>0.00046000000000000001</v>
      </c>
      <c r="R1043" s="242">
        <f>Q1043*H1043</f>
        <v>0.034500000000000003</v>
      </c>
      <c r="S1043" s="242">
        <v>0</v>
      </c>
      <c r="T1043" s="243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44" t="s">
        <v>210</v>
      </c>
      <c r="AT1043" s="244" t="s">
        <v>160</v>
      </c>
      <c r="AU1043" s="244" t="s">
        <v>81</v>
      </c>
      <c r="AY1043" s="18" t="s">
        <v>158</v>
      </c>
      <c r="BE1043" s="245">
        <f>IF(N1043="základní",J1043,0)</f>
        <v>0</v>
      </c>
      <c r="BF1043" s="245">
        <f>IF(N1043="snížená",J1043,0)</f>
        <v>0</v>
      </c>
      <c r="BG1043" s="245">
        <f>IF(N1043="zákl. přenesená",J1043,0)</f>
        <v>0</v>
      </c>
      <c r="BH1043" s="245">
        <f>IF(N1043="sníž. přenesená",J1043,0)</f>
        <v>0</v>
      </c>
      <c r="BI1043" s="245">
        <f>IF(N1043="nulová",J1043,0)</f>
        <v>0</v>
      </c>
      <c r="BJ1043" s="18" t="s">
        <v>165</v>
      </c>
      <c r="BK1043" s="245">
        <f>ROUND(I1043*H1043,2)</f>
        <v>0</v>
      </c>
      <c r="BL1043" s="18" t="s">
        <v>210</v>
      </c>
      <c r="BM1043" s="244" t="s">
        <v>1522</v>
      </c>
    </row>
    <row r="1044" s="2" customFormat="1" ht="21.75" customHeight="1">
      <c r="A1044" s="39"/>
      <c r="B1044" s="40"/>
      <c r="C1044" s="233" t="s">
        <v>859</v>
      </c>
      <c r="D1044" s="233" t="s">
        <v>160</v>
      </c>
      <c r="E1044" s="234" t="s">
        <v>1523</v>
      </c>
      <c r="F1044" s="235" t="s">
        <v>1524</v>
      </c>
      <c r="G1044" s="236" t="s">
        <v>198</v>
      </c>
      <c r="H1044" s="237">
        <v>15</v>
      </c>
      <c r="I1044" s="238"/>
      <c r="J1044" s="239">
        <f>ROUND(I1044*H1044,2)</f>
        <v>0</v>
      </c>
      <c r="K1044" s="235" t="s">
        <v>164</v>
      </c>
      <c r="L1044" s="45"/>
      <c r="M1044" s="240" t="s">
        <v>1</v>
      </c>
      <c r="N1044" s="241" t="s">
        <v>40</v>
      </c>
      <c r="O1044" s="93"/>
      <c r="P1044" s="242">
        <f>O1044*H1044</f>
        <v>0</v>
      </c>
      <c r="Q1044" s="242">
        <v>0.00056999999999999998</v>
      </c>
      <c r="R1044" s="242">
        <f>Q1044*H1044</f>
        <v>0.0085500000000000003</v>
      </c>
      <c r="S1044" s="242">
        <v>0</v>
      </c>
      <c r="T1044" s="243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44" t="s">
        <v>210</v>
      </c>
      <c r="AT1044" s="244" t="s">
        <v>160</v>
      </c>
      <c r="AU1044" s="244" t="s">
        <v>81</v>
      </c>
      <c r="AY1044" s="18" t="s">
        <v>158</v>
      </c>
      <c r="BE1044" s="245">
        <f>IF(N1044="základní",J1044,0)</f>
        <v>0</v>
      </c>
      <c r="BF1044" s="245">
        <f>IF(N1044="snížená",J1044,0)</f>
        <v>0</v>
      </c>
      <c r="BG1044" s="245">
        <f>IF(N1044="zákl. přenesená",J1044,0)</f>
        <v>0</v>
      </c>
      <c r="BH1044" s="245">
        <f>IF(N1044="sníž. přenesená",J1044,0)</f>
        <v>0</v>
      </c>
      <c r="BI1044" s="245">
        <f>IF(N1044="nulová",J1044,0)</f>
        <v>0</v>
      </c>
      <c r="BJ1044" s="18" t="s">
        <v>165</v>
      </c>
      <c r="BK1044" s="245">
        <f>ROUND(I1044*H1044,2)</f>
        <v>0</v>
      </c>
      <c r="BL1044" s="18" t="s">
        <v>210</v>
      </c>
      <c r="BM1044" s="244" t="s">
        <v>1525</v>
      </c>
    </row>
    <row r="1045" s="2" customFormat="1" ht="21.75" customHeight="1">
      <c r="A1045" s="39"/>
      <c r="B1045" s="40"/>
      <c r="C1045" s="233" t="s">
        <v>1526</v>
      </c>
      <c r="D1045" s="233" t="s">
        <v>160</v>
      </c>
      <c r="E1045" s="234" t="s">
        <v>1527</v>
      </c>
      <c r="F1045" s="235" t="s">
        <v>1528</v>
      </c>
      <c r="G1045" s="236" t="s">
        <v>198</v>
      </c>
      <c r="H1045" s="237">
        <v>10</v>
      </c>
      <c r="I1045" s="238"/>
      <c r="J1045" s="239">
        <f>ROUND(I1045*H1045,2)</f>
        <v>0</v>
      </c>
      <c r="K1045" s="235" t="s">
        <v>164</v>
      </c>
      <c r="L1045" s="45"/>
      <c r="M1045" s="240" t="s">
        <v>1</v>
      </c>
      <c r="N1045" s="241" t="s">
        <v>40</v>
      </c>
      <c r="O1045" s="93"/>
      <c r="P1045" s="242">
        <f>O1045*H1045</f>
        <v>0</v>
      </c>
      <c r="Q1045" s="242">
        <v>0.00069999999999999999</v>
      </c>
      <c r="R1045" s="242">
        <f>Q1045*H1045</f>
        <v>0.0070000000000000001</v>
      </c>
      <c r="S1045" s="242">
        <v>0</v>
      </c>
      <c r="T1045" s="243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44" t="s">
        <v>210</v>
      </c>
      <c r="AT1045" s="244" t="s">
        <v>160</v>
      </c>
      <c r="AU1045" s="244" t="s">
        <v>81</v>
      </c>
      <c r="AY1045" s="18" t="s">
        <v>158</v>
      </c>
      <c r="BE1045" s="245">
        <f>IF(N1045="základní",J1045,0)</f>
        <v>0</v>
      </c>
      <c r="BF1045" s="245">
        <f>IF(N1045="snížená",J1045,0)</f>
        <v>0</v>
      </c>
      <c r="BG1045" s="245">
        <f>IF(N1045="zákl. přenesená",J1045,0)</f>
        <v>0</v>
      </c>
      <c r="BH1045" s="245">
        <f>IF(N1045="sníž. přenesená",J1045,0)</f>
        <v>0</v>
      </c>
      <c r="BI1045" s="245">
        <f>IF(N1045="nulová",J1045,0)</f>
        <v>0</v>
      </c>
      <c r="BJ1045" s="18" t="s">
        <v>165</v>
      </c>
      <c r="BK1045" s="245">
        <f>ROUND(I1045*H1045,2)</f>
        <v>0</v>
      </c>
      <c r="BL1045" s="18" t="s">
        <v>210</v>
      </c>
      <c r="BM1045" s="244" t="s">
        <v>1529</v>
      </c>
    </row>
    <row r="1046" s="2" customFormat="1" ht="16.5" customHeight="1">
      <c r="A1046" s="39"/>
      <c r="B1046" s="40"/>
      <c r="C1046" s="233" t="s">
        <v>865</v>
      </c>
      <c r="D1046" s="233" t="s">
        <v>160</v>
      </c>
      <c r="E1046" s="234" t="s">
        <v>1530</v>
      </c>
      <c r="F1046" s="235" t="s">
        <v>1531</v>
      </c>
      <c r="G1046" s="236" t="s">
        <v>198</v>
      </c>
      <c r="H1046" s="237">
        <v>100</v>
      </c>
      <c r="I1046" s="238"/>
      <c r="J1046" s="239">
        <f>ROUND(I1046*H1046,2)</f>
        <v>0</v>
      </c>
      <c r="K1046" s="235" t="s">
        <v>164</v>
      </c>
      <c r="L1046" s="45"/>
      <c r="M1046" s="240" t="s">
        <v>1</v>
      </c>
      <c r="N1046" s="241" t="s">
        <v>40</v>
      </c>
      <c r="O1046" s="93"/>
      <c r="P1046" s="242">
        <f>O1046*H1046</f>
        <v>0</v>
      </c>
      <c r="Q1046" s="242">
        <v>0</v>
      </c>
      <c r="R1046" s="242">
        <f>Q1046*H1046</f>
        <v>0</v>
      </c>
      <c r="S1046" s="242">
        <v>0</v>
      </c>
      <c r="T1046" s="243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44" t="s">
        <v>210</v>
      </c>
      <c r="AT1046" s="244" t="s">
        <v>160</v>
      </c>
      <c r="AU1046" s="244" t="s">
        <v>81</v>
      </c>
      <c r="AY1046" s="18" t="s">
        <v>158</v>
      </c>
      <c r="BE1046" s="245">
        <f>IF(N1046="základní",J1046,0)</f>
        <v>0</v>
      </c>
      <c r="BF1046" s="245">
        <f>IF(N1046="snížená",J1046,0)</f>
        <v>0</v>
      </c>
      <c r="BG1046" s="245">
        <f>IF(N1046="zákl. přenesená",J1046,0)</f>
        <v>0</v>
      </c>
      <c r="BH1046" s="245">
        <f>IF(N1046="sníž. přenesená",J1046,0)</f>
        <v>0</v>
      </c>
      <c r="BI1046" s="245">
        <f>IF(N1046="nulová",J1046,0)</f>
        <v>0</v>
      </c>
      <c r="BJ1046" s="18" t="s">
        <v>165</v>
      </c>
      <c r="BK1046" s="245">
        <f>ROUND(I1046*H1046,2)</f>
        <v>0</v>
      </c>
      <c r="BL1046" s="18" t="s">
        <v>210</v>
      </c>
      <c r="BM1046" s="244" t="s">
        <v>1532</v>
      </c>
    </row>
    <row r="1047" s="2" customFormat="1" ht="21.75" customHeight="1">
      <c r="A1047" s="39"/>
      <c r="B1047" s="40"/>
      <c r="C1047" s="233" t="s">
        <v>1533</v>
      </c>
      <c r="D1047" s="233" t="s">
        <v>160</v>
      </c>
      <c r="E1047" s="234" t="s">
        <v>1534</v>
      </c>
      <c r="F1047" s="235" t="s">
        <v>1535</v>
      </c>
      <c r="G1047" s="236" t="s">
        <v>253</v>
      </c>
      <c r="H1047" s="237">
        <v>0.051999999999999998</v>
      </c>
      <c r="I1047" s="238"/>
      <c r="J1047" s="239">
        <f>ROUND(I1047*H1047,2)</f>
        <v>0</v>
      </c>
      <c r="K1047" s="235" t="s">
        <v>164</v>
      </c>
      <c r="L1047" s="45"/>
      <c r="M1047" s="240" t="s">
        <v>1</v>
      </c>
      <c r="N1047" s="241" t="s">
        <v>40</v>
      </c>
      <c r="O1047" s="93"/>
      <c r="P1047" s="242">
        <f>O1047*H1047</f>
        <v>0</v>
      </c>
      <c r="Q1047" s="242">
        <v>0</v>
      </c>
      <c r="R1047" s="242">
        <f>Q1047*H1047</f>
        <v>0</v>
      </c>
      <c r="S1047" s="242">
        <v>0</v>
      </c>
      <c r="T1047" s="243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44" t="s">
        <v>210</v>
      </c>
      <c r="AT1047" s="244" t="s">
        <v>160</v>
      </c>
      <c r="AU1047" s="244" t="s">
        <v>81</v>
      </c>
      <c r="AY1047" s="18" t="s">
        <v>158</v>
      </c>
      <c r="BE1047" s="245">
        <f>IF(N1047="základní",J1047,0)</f>
        <v>0</v>
      </c>
      <c r="BF1047" s="245">
        <f>IF(N1047="snížená",J1047,0)</f>
        <v>0</v>
      </c>
      <c r="BG1047" s="245">
        <f>IF(N1047="zákl. přenesená",J1047,0)</f>
        <v>0</v>
      </c>
      <c r="BH1047" s="245">
        <f>IF(N1047="sníž. přenesená",J1047,0)</f>
        <v>0</v>
      </c>
      <c r="BI1047" s="245">
        <f>IF(N1047="nulová",J1047,0)</f>
        <v>0</v>
      </c>
      <c r="BJ1047" s="18" t="s">
        <v>165</v>
      </c>
      <c r="BK1047" s="245">
        <f>ROUND(I1047*H1047,2)</f>
        <v>0</v>
      </c>
      <c r="BL1047" s="18" t="s">
        <v>210</v>
      </c>
      <c r="BM1047" s="244" t="s">
        <v>1536</v>
      </c>
    </row>
    <row r="1048" s="12" customFormat="1" ht="22.8" customHeight="1">
      <c r="A1048" s="12"/>
      <c r="B1048" s="217"/>
      <c r="C1048" s="218"/>
      <c r="D1048" s="219" t="s">
        <v>72</v>
      </c>
      <c r="E1048" s="231" t="s">
        <v>1537</v>
      </c>
      <c r="F1048" s="231" t="s">
        <v>1538</v>
      </c>
      <c r="G1048" s="218"/>
      <c r="H1048" s="218"/>
      <c r="I1048" s="221"/>
      <c r="J1048" s="232">
        <f>BK1048</f>
        <v>0</v>
      </c>
      <c r="K1048" s="218"/>
      <c r="L1048" s="223"/>
      <c r="M1048" s="224"/>
      <c r="N1048" s="225"/>
      <c r="O1048" s="225"/>
      <c r="P1048" s="226">
        <f>SUM(P1049:P1059)</f>
        <v>0</v>
      </c>
      <c r="Q1048" s="225"/>
      <c r="R1048" s="226">
        <f>SUM(R1049:R1059)</f>
        <v>0.01082</v>
      </c>
      <c r="S1048" s="225"/>
      <c r="T1048" s="227">
        <f>SUM(T1049:T1059)</f>
        <v>0</v>
      </c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R1048" s="228" t="s">
        <v>81</v>
      </c>
      <c r="AT1048" s="229" t="s">
        <v>72</v>
      </c>
      <c r="AU1048" s="229" t="s">
        <v>79</v>
      </c>
      <c r="AY1048" s="228" t="s">
        <v>158</v>
      </c>
      <c r="BK1048" s="230">
        <f>SUM(BK1049:BK1059)</f>
        <v>0</v>
      </c>
    </row>
    <row r="1049" s="2" customFormat="1" ht="21.75" customHeight="1">
      <c r="A1049" s="39"/>
      <c r="B1049" s="40"/>
      <c r="C1049" s="233" t="s">
        <v>869</v>
      </c>
      <c r="D1049" s="233" t="s">
        <v>160</v>
      </c>
      <c r="E1049" s="234" t="s">
        <v>1539</v>
      </c>
      <c r="F1049" s="235" t="s">
        <v>1540</v>
      </c>
      <c r="G1049" s="236" t="s">
        <v>329</v>
      </c>
      <c r="H1049" s="237">
        <v>2</v>
      </c>
      <c r="I1049" s="238"/>
      <c r="J1049" s="239">
        <f>ROUND(I1049*H1049,2)</f>
        <v>0</v>
      </c>
      <c r="K1049" s="235" t="s">
        <v>164</v>
      </c>
      <c r="L1049" s="45"/>
      <c r="M1049" s="240" t="s">
        <v>1</v>
      </c>
      <c r="N1049" s="241" t="s">
        <v>40</v>
      </c>
      <c r="O1049" s="93"/>
      <c r="P1049" s="242">
        <f>O1049*H1049</f>
        <v>0</v>
      </c>
      <c r="Q1049" s="242">
        <v>0.00023000000000000001</v>
      </c>
      <c r="R1049" s="242">
        <f>Q1049*H1049</f>
        <v>0.00046000000000000001</v>
      </c>
      <c r="S1049" s="242">
        <v>0</v>
      </c>
      <c r="T1049" s="243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44" t="s">
        <v>210</v>
      </c>
      <c r="AT1049" s="244" t="s">
        <v>160</v>
      </c>
      <c r="AU1049" s="244" t="s">
        <v>81</v>
      </c>
      <c r="AY1049" s="18" t="s">
        <v>158</v>
      </c>
      <c r="BE1049" s="245">
        <f>IF(N1049="základní",J1049,0)</f>
        <v>0</v>
      </c>
      <c r="BF1049" s="245">
        <f>IF(N1049="snížená",J1049,0)</f>
        <v>0</v>
      </c>
      <c r="BG1049" s="245">
        <f>IF(N1049="zákl. přenesená",J1049,0)</f>
        <v>0</v>
      </c>
      <c r="BH1049" s="245">
        <f>IF(N1049="sníž. přenesená",J1049,0)</f>
        <v>0</v>
      </c>
      <c r="BI1049" s="245">
        <f>IF(N1049="nulová",J1049,0)</f>
        <v>0</v>
      </c>
      <c r="BJ1049" s="18" t="s">
        <v>165</v>
      </c>
      <c r="BK1049" s="245">
        <f>ROUND(I1049*H1049,2)</f>
        <v>0</v>
      </c>
      <c r="BL1049" s="18" t="s">
        <v>210</v>
      </c>
      <c r="BM1049" s="244" t="s">
        <v>1541</v>
      </c>
    </row>
    <row r="1050" s="2" customFormat="1" ht="21.75" customHeight="1">
      <c r="A1050" s="39"/>
      <c r="B1050" s="40"/>
      <c r="C1050" s="233" t="s">
        <v>1542</v>
      </c>
      <c r="D1050" s="233" t="s">
        <v>160</v>
      </c>
      <c r="E1050" s="234" t="s">
        <v>1543</v>
      </c>
      <c r="F1050" s="235" t="s">
        <v>1544</v>
      </c>
      <c r="G1050" s="236" t="s">
        <v>329</v>
      </c>
      <c r="H1050" s="237">
        <v>7</v>
      </c>
      <c r="I1050" s="238"/>
      <c r="J1050" s="239">
        <f>ROUND(I1050*H1050,2)</f>
        <v>0</v>
      </c>
      <c r="K1050" s="235" t="s">
        <v>164</v>
      </c>
      <c r="L1050" s="45"/>
      <c r="M1050" s="240" t="s">
        <v>1</v>
      </c>
      <c r="N1050" s="241" t="s">
        <v>40</v>
      </c>
      <c r="O1050" s="93"/>
      <c r="P1050" s="242">
        <f>O1050*H1050</f>
        <v>0</v>
      </c>
      <c r="Q1050" s="242">
        <v>0.00013999999999999999</v>
      </c>
      <c r="R1050" s="242">
        <f>Q1050*H1050</f>
        <v>0.00097999999999999997</v>
      </c>
      <c r="S1050" s="242">
        <v>0</v>
      </c>
      <c r="T1050" s="243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44" t="s">
        <v>210</v>
      </c>
      <c r="AT1050" s="244" t="s">
        <v>160</v>
      </c>
      <c r="AU1050" s="244" t="s">
        <v>81</v>
      </c>
      <c r="AY1050" s="18" t="s">
        <v>158</v>
      </c>
      <c r="BE1050" s="245">
        <f>IF(N1050="základní",J1050,0)</f>
        <v>0</v>
      </c>
      <c r="BF1050" s="245">
        <f>IF(N1050="snížená",J1050,0)</f>
        <v>0</v>
      </c>
      <c r="BG1050" s="245">
        <f>IF(N1050="zákl. přenesená",J1050,0)</f>
        <v>0</v>
      </c>
      <c r="BH1050" s="245">
        <f>IF(N1050="sníž. přenesená",J1050,0)</f>
        <v>0</v>
      </c>
      <c r="BI1050" s="245">
        <f>IF(N1050="nulová",J1050,0)</f>
        <v>0</v>
      </c>
      <c r="BJ1050" s="18" t="s">
        <v>165</v>
      </c>
      <c r="BK1050" s="245">
        <f>ROUND(I1050*H1050,2)</f>
        <v>0</v>
      </c>
      <c r="BL1050" s="18" t="s">
        <v>210</v>
      </c>
      <c r="BM1050" s="244" t="s">
        <v>1545</v>
      </c>
    </row>
    <row r="1051" s="2" customFormat="1" ht="16.5" customHeight="1">
      <c r="A1051" s="39"/>
      <c r="B1051" s="40"/>
      <c r="C1051" s="233" t="s">
        <v>875</v>
      </c>
      <c r="D1051" s="233" t="s">
        <v>160</v>
      </c>
      <c r="E1051" s="234" t="s">
        <v>1546</v>
      </c>
      <c r="F1051" s="235" t="s">
        <v>1547</v>
      </c>
      <c r="G1051" s="236" t="s">
        <v>329</v>
      </c>
      <c r="H1051" s="237">
        <v>14</v>
      </c>
      <c r="I1051" s="238"/>
      <c r="J1051" s="239">
        <f>ROUND(I1051*H1051,2)</f>
        <v>0</v>
      </c>
      <c r="K1051" s="235" t="s">
        <v>164</v>
      </c>
      <c r="L1051" s="45"/>
      <c r="M1051" s="240" t="s">
        <v>1</v>
      </c>
      <c r="N1051" s="241" t="s">
        <v>40</v>
      </c>
      <c r="O1051" s="93"/>
      <c r="P1051" s="242">
        <f>O1051*H1051</f>
        <v>0</v>
      </c>
      <c r="Q1051" s="242">
        <v>0.00025000000000000001</v>
      </c>
      <c r="R1051" s="242">
        <f>Q1051*H1051</f>
        <v>0.0035000000000000001</v>
      </c>
      <c r="S1051" s="242">
        <v>0</v>
      </c>
      <c r="T1051" s="243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44" t="s">
        <v>210</v>
      </c>
      <c r="AT1051" s="244" t="s">
        <v>160</v>
      </c>
      <c r="AU1051" s="244" t="s">
        <v>81</v>
      </c>
      <c r="AY1051" s="18" t="s">
        <v>158</v>
      </c>
      <c r="BE1051" s="245">
        <f>IF(N1051="základní",J1051,0)</f>
        <v>0</v>
      </c>
      <c r="BF1051" s="245">
        <f>IF(N1051="snížená",J1051,0)</f>
        <v>0</v>
      </c>
      <c r="BG1051" s="245">
        <f>IF(N1051="zákl. přenesená",J1051,0)</f>
        <v>0</v>
      </c>
      <c r="BH1051" s="245">
        <f>IF(N1051="sníž. přenesená",J1051,0)</f>
        <v>0</v>
      </c>
      <c r="BI1051" s="245">
        <f>IF(N1051="nulová",J1051,0)</f>
        <v>0</v>
      </c>
      <c r="BJ1051" s="18" t="s">
        <v>165</v>
      </c>
      <c r="BK1051" s="245">
        <f>ROUND(I1051*H1051,2)</f>
        <v>0</v>
      </c>
      <c r="BL1051" s="18" t="s">
        <v>210</v>
      </c>
      <c r="BM1051" s="244" t="s">
        <v>1548</v>
      </c>
    </row>
    <row r="1052" s="2" customFormat="1" ht="21.75" customHeight="1">
      <c r="A1052" s="39"/>
      <c r="B1052" s="40"/>
      <c r="C1052" s="233" t="s">
        <v>1549</v>
      </c>
      <c r="D1052" s="233" t="s">
        <v>160</v>
      </c>
      <c r="E1052" s="234" t="s">
        <v>1550</v>
      </c>
      <c r="F1052" s="235" t="s">
        <v>1551</v>
      </c>
      <c r="G1052" s="236" t="s">
        <v>329</v>
      </c>
      <c r="H1052" s="237">
        <v>7</v>
      </c>
      <c r="I1052" s="238"/>
      <c r="J1052" s="239">
        <f>ROUND(I1052*H1052,2)</f>
        <v>0</v>
      </c>
      <c r="K1052" s="235" t="s">
        <v>164</v>
      </c>
      <c r="L1052" s="45"/>
      <c r="M1052" s="240" t="s">
        <v>1</v>
      </c>
      <c r="N1052" s="241" t="s">
        <v>40</v>
      </c>
      <c r="O1052" s="93"/>
      <c r="P1052" s="242">
        <f>O1052*H1052</f>
        <v>0</v>
      </c>
      <c r="Q1052" s="242">
        <v>0.00038999999999999999</v>
      </c>
      <c r="R1052" s="242">
        <f>Q1052*H1052</f>
        <v>0.0027299999999999998</v>
      </c>
      <c r="S1052" s="242">
        <v>0</v>
      </c>
      <c r="T1052" s="243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44" t="s">
        <v>210</v>
      </c>
      <c r="AT1052" s="244" t="s">
        <v>160</v>
      </c>
      <c r="AU1052" s="244" t="s">
        <v>81</v>
      </c>
      <c r="AY1052" s="18" t="s">
        <v>158</v>
      </c>
      <c r="BE1052" s="245">
        <f>IF(N1052="základní",J1052,0)</f>
        <v>0</v>
      </c>
      <c r="BF1052" s="245">
        <f>IF(N1052="snížená",J1052,0)</f>
        <v>0</v>
      </c>
      <c r="BG1052" s="245">
        <f>IF(N1052="zákl. přenesená",J1052,0)</f>
        <v>0</v>
      </c>
      <c r="BH1052" s="245">
        <f>IF(N1052="sníž. přenesená",J1052,0)</f>
        <v>0</v>
      </c>
      <c r="BI1052" s="245">
        <f>IF(N1052="nulová",J1052,0)</f>
        <v>0</v>
      </c>
      <c r="BJ1052" s="18" t="s">
        <v>165</v>
      </c>
      <c r="BK1052" s="245">
        <f>ROUND(I1052*H1052,2)</f>
        <v>0</v>
      </c>
      <c r="BL1052" s="18" t="s">
        <v>210</v>
      </c>
      <c r="BM1052" s="244" t="s">
        <v>1552</v>
      </c>
    </row>
    <row r="1053" s="2" customFormat="1" ht="21.75" customHeight="1">
      <c r="A1053" s="39"/>
      <c r="B1053" s="40"/>
      <c r="C1053" s="233" t="s">
        <v>879</v>
      </c>
      <c r="D1053" s="233" t="s">
        <v>160</v>
      </c>
      <c r="E1053" s="234" t="s">
        <v>1553</v>
      </c>
      <c r="F1053" s="235" t="s">
        <v>1554</v>
      </c>
      <c r="G1053" s="236" t="s">
        <v>329</v>
      </c>
      <c r="H1053" s="237">
        <v>4</v>
      </c>
      <c r="I1053" s="238"/>
      <c r="J1053" s="239">
        <f>ROUND(I1053*H1053,2)</f>
        <v>0</v>
      </c>
      <c r="K1053" s="235" t="s">
        <v>164</v>
      </c>
      <c r="L1053" s="45"/>
      <c r="M1053" s="240" t="s">
        <v>1</v>
      </c>
      <c r="N1053" s="241" t="s">
        <v>40</v>
      </c>
      <c r="O1053" s="93"/>
      <c r="P1053" s="242">
        <f>O1053*H1053</f>
        <v>0</v>
      </c>
      <c r="Q1053" s="242">
        <v>0.00022000000000000001</v>
      </c>
      <c r="R1053" s="242">
        <f>Q1053*H1053</f>
        <v>0.00088000000000000003</v>
      </c>
      <c r="S1053" s="242">
        <v>0</v>
      </c>
      <c r="T1053" s="243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44" t="s">
        <v>210</v>
      </c>
      <c r="AT1053" s="244" t="s">
        <v>160</v>
      </c>
      <c r="AU1053" s="244" t="s">
        <v>81</v>
      </c>
      <c r="AY1053" s="18" t="s">
        <v>158</v>
      </c>
      <c r="BE1053" s="245">
        <f>IF(N1053="základní",J1053,0)</f>
        <v>0</v>
      </c>
      <c r="BF1053" s="245">
        <f>IF(N1053="snížená",J1053,0)</f>
        <v>0</v>
      </c>
      <c r="BG1053" s="245">
        <f>IF(N1053="zákl. přenesená",J1053,0)</f>
        <v>0</v>
      </c>
      <c r="BH1053" s="245">
        <f>IF(N1053="sníž. přenesená",J1053,0)</f>
        <v>0</v>
      </c>
      <c r="BI1053" s="245">
        <f>IF(N1053="nulová",J1053,0)</f>
        <v>0</v>
      </c>
      <c r="BJ1053" s="18" t="s">
        <v>165</v>
      </c>
      <c r="BK1053" s="245">
        <f>ROUND(I1053*H1053,2)</f>
        <v>0</v>
      </c>
      <c r="BL1053" s="18" t="s">
        <v>210</v>
      </c>
      <c r="BM1053" s="244" t="s">
        <v>1555</v>
      </c>
    </row>
    <row r="1054" s="2" customFormat="1" ht="21.75" customHeight="1">
      <c r="A1054" s="39"/>
      <c r="B1054" s="40"/>
      <c r="C1054" s="233" t="s">
        <v>1556</v>
      </c>
      <c r="D1054" s="233" t="s">
        <v>160</v>
      </c>
      <c r="E1054" s="234" t="s">
        <v>1557</v>
      </c>
      <c r="F1054" s="235" t="s">
        <v>1558</v>
      </c>
      <c r="G1054" s="236" t="s">
        <v>329</v>
      </c>
      <c r="H1054" s="237">
        <v>1</v>
      </c>
      <c r="I1054" s="238"/>
      <c r="J1054" s="239">
        <f>ROUND(I1054*H1054,2)</f>
        <v>0</v>
      </c>
      <c r="K1054" s="235" t="s">
        <v>164</v>
      </c>
      <c r="L1054" s="45"/>
      <c r="M1054" s="240" t="s">
        <v>1</v>
      </c>
      <c r="N1054" s="241" t="s">
        <v>40</v>
      </c>
      <c r="O1054" s="93"/>
      <c r="P1054" s="242">
        <f>O1054*H1054</f>
        <v>0</v>
      </c>
      <c r="Q1054" s="242">
        <v>0.00019000000000000001</v>
      </c>
      <c r="R1054" s="242">
        <f>Q1054*H1054</f>
        <v>0.00019000000000000001</v>
      </c>
      <c r="S1054" s="242">
        <v>0</v>
      </c>
      <c r="T1054" s="243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44" t="s">
        <v>210</v>
      </c>
      <c r="AT1054" s="244" t="s">
        <v>160</v>
      </c>
      <c r="AU1054" s="244" t="s">
        <v>81</v>
      </c>
      <c r="AY1054" s="18" t="s">
        <v>158</v>
      </c>
      <c r="BE1054" s="245">
        <f>IF(N1054="základní",J1054,0)</f>
        <v>0</v>
      </c>
      <c r="BF1054" s="245">
        <f>IF(N1054="snížená",J1054,0)</f>
        <v>0</v>
      </c>
      <c r="BG1054" s="245">
        <f>IF(N1054="zákl. přenesená",J1054,0)</f>
        <v>0</v>
      </c>
      <c r="BH1054" s="245">
        <f>IF(N1054="sníž. přenesená",J1054,0)</f>
        <v>0</v>
      </c>
      <c r="BI1054" s="245">
        <f>IF(N1054="nulová",J1054,0)</f>
        <v>0</v>
      </c>
      <c r="BJ1054" s="18" t="s">
        <v>165</v>
      </c>
      <c r="BK1054" s="245">
        <f>ROUND(I1054*H1054,2)</f>
        <v>0</v>
      </c>
      <c r="BL1054" s="18" t="s">
        <v>210</v>
      </c>
      <c r="BM1054" s="244" t="s">
        <v>1559</v>
      </c>
    </row>
    <row r="1055" s="2" customFormat="1" ht="16.5" customHeight="1">
      <c r="A1055" s="39"/>
      <c r="B1055" s="40"/>
      <c r="C1055" s="233" t="s">
        <v>884</v>
      </c>
      <c r="D1055" s="233" t="s">
        <v>160</v>
      </c>
      <c r="E1055" s="234" t="s">
        <v>1560</v>
      </c>
      <c r="F1055" s="235" t="s">
        <v>1561</v>
      </c>
      <c r="G1055" s="236" t="s">
        <v>329</v>
      </c>
      <c r="H1055" s="237">
        <v>3</v>
      </c>
      <c r="I1055" s="238"/>
      <c r="J1055" s="239">
        <f>ROUND(I1055*H1055,2)</f>
        <v>0</v>
      </c>
      <c r="K1055" s="235" t="s">
        <v>164</v>
      </c>
      <c r="L1055" s="45"/>
      <c r="M1055" s="240" t="s">
        <v>1</v>
      </c>
      <c r="N1055" s="241" t="s">
        <v>40</v>
      </c>
      <c r="O1055" s="93"/>
      <c r="P1055" s="242">
        <f>O1055*H1055</f>
        <v>0</v>
      </c>
      <c r="Q1055" s="242">
        <v>0.00034000000000000002</v>
      </c>
      <c r="R1055" s="242">
        <f>Q1055*H1055</f>
        <v>0.0010200000000000001</v>
      </c>
      <c r="S1055" s="242">
        <v>0</v>
      </c>
      <c r="T1055" s="243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44" t="s">
        <v>210</v>
      </c>
      <c r="AT1055" s="244" t="s">
        <v>160</v>
      </c>
      <c r="AU1055" s="244" t="s">
        <v>81</v>
      </c>
      <c r="AY1055" s="18" t="s">
        <v>158</v>
      </c>
      <c r="BE1055" s="245">
        <f>IF(N1055="základní",J1055,0)</f>
        <v>0</v>
      </c>
      <c r="BF1055" s="245">
        <f>IF(N1055="snížená",J1055,0)</f>
        <v>0</v>
      </c>
      <c r="BG1055" s="245">
        <f>IF(N1055="zákl. přenesená",J1055,0)</f>
        <v>0</v>
      </c>
      <c r="BH1055" s="245">
        <f>IF(N1055="sníž. přenesená",J1055,0)</f>
        <v>0</v>
      </c>
      <c r="BI1055" s="245">
        <f>IF(N1055="nulová",J1055,0)</f>
        <v>0</v>
      </c>
      <c r="BJ1055" s="18" t="s">
        <v>165</v>
      </c>
      <c r="BK1055" s="245">
        <f>ROUND(I1055*H1055,2)</f>
        <v>0</v>
      </c>
      <c r="BL1055" s="18" t="s">
        <v>210</v>
      </c>
      <c r="BM1055" s="244" t="s">
        <v>1562</v>
      </c>
    </row>
    <row r="1056" s="2" customFormat="1" ht="21.75" customHeight="1">
      <c r="A1056" s="39"/>
      <c r="B1056" s="40"/>
      <c r="C1056" s="233" t="s">
        <v>1563</v>
      </c>
      <c r="D1056" s="233" t="s">
        <v>160</v>
      </c>
      <c r="E1056" s="234" t="s">
        <v>1564</v>
      </c>
      <c r="F1056" s="235" t="s">
        <v>1565</v>
      </c>
      <c r="G1056" s="236" t="s">
        <v>329</v>
      </c>
      <c r="H1056" s="237">
        <v>2</v>
      </c>
      <c r="I1056" s="238"/>
      <c r="J1056" s="239">
        <f>ROUND(I1056*H1056,2)</f>
        <v>0</v>
      </c>
      <c r="K1056" s="235" t="s">
        <v>164</v>
      </c>
      <c r="L1056" s="45"/>
      <c r="M1056" s="240" t="s">
        <v>1</v>
      </c>
      <c r="N1056" s="241" t="s">
        <v>40</v>
      </c>
      <c r="O1056" s="93"/>
      <c r="P1056" s="242">
        <f>O1056*H1056</f>
        <v>0</v>
      </c>
      <c r="Q1056" s="242">
        <v>0.00052999999999999998</v>
      </c>
      <c r="R1056" s="242">
        <f>Q1056*H1056</f>
        <v>0.00106</v>
      </c>
      <c r="S1056" s="242">
        <v>0</v>
      </c>
      <c r="T1056" s="243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44" t="s">
        <v>210</v>
      </c>
      <c r="AT1056" s="244" t="s">
        <v>160</v>
      </c>
      <c r="AU1056" s="244" t="s">
        <v>81</v>
      </c>
      <c r="AY1056" s="18" t="s">
        <v>158</v>
      </c>
      <c r="BE1056" s="245">
        <f>IF(N1056="základní",J1056,0)</f>
        <v>0</v>
      </c>
      <c r="BF1056" s="245">
        <f>IF(N1056="snížená",J1056,0)</f>
        <v>0</v>
      </c>
      <c r="BG1056" s="245">
        <f>IF(N1056="zákl. přenesená",J1056,0)</f>
        <v>0</v>
      </c>
      <c r="BH1056" s="245">
        <f>IF(N1056="sníž. přenesená",J1056,0)</f>
        <v>0</v>
      </c>
      <c r="BI1056" s="245">
        <f>IF(N1056="nulová",J1056,0)</f>
        <v>0</v>
      </c>
      <c r="BJ1056" s="18" t="s">
        <v>165</v>
      </c>
      <c r="BK1056" s="245">
        <f>ROUND(I1056*H1056,2)</f>
        <v>0</v>
      </c>
      <c r="BL1056" s="18" t="s">
        <v>210</v>
      </c>
      <c r="BM1056" s="244" t="s">
        <v>1566</v>
      </c>
    </row>
    <row r="1057" s="2" customFormat="1" ht="16.5" customHeight="1">
      <c r="A1057" s="39"/>
      <c r="B1057" s="40"/>
      <c r="C1057" s="233" t="s">
        <v>889</v>
      </c>
      <c r="D1057" s="233" t="s">
        <v>160</v>
      </c>
      <c r="E1057" s="234" t="s">
        <v>1567</v>
      </c>
      <c r="F1057" s="235" t="s">
        <v>1568</v>
      </c>
      <c r="G1057" s="236" t="s">
        <v>329</v>
      </c>
      <c r="H1057" s="237">
        <v>1</v>
      </c>
      <c r="I1057" s="238"/>
      <c r="J1057" s="239">
        <f>ROUND(I1057*H1057,2)</f>
        <v>0</v>
      </c>
      <c r="K1057" s="235" t="s">
        <v>1</v>
      </c>
      <c r="L1057" s="45"/>
      <c r="M1057" s="240" t="s">
        <v>1</v>
      </c>
      <c r="N1057" s="241" t="s">
        <v>40</v>
      </c>
      <c r="O1057" s="93"/>
      <c r="P1057" s="242">
        <f>O1057*H1057</f>
        <v>0</v>
      </c>
      <c r="Q1057" s="242">
        <v>0</v>
      </c>
      <c r="R1057" s="242">
        <f>Q1057*H1057</f>
        <v>0</v>
      </c>
      <c r="S1057" s="242">
        <v>0</v>
      </c>
      <c r="T1057" s="243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44" t="s">
        <v>210</v>
      </c>
      <c r="AT1057" s="244" t="s">
        <v>160</v>
      </c>
      <c r="AU1057" s="244" t="s">
        <v>81</v>
      </c>
      <c r="AY1057" s="18" t="s">
        <v>158</v>
      </c>
      <c r="BE1057" s="245">
        <f>IF(N1057="základní",J1057,0)</f>
        <v>0</v>
      </c>
      <c r="BF1057" s="245">
        <f>IF(N1057="snížená",J1057,0)</f>
        <v>0</v>
      </c>
      <c r="BG1057" s="245">
        <f>IF(N1057="zákl. přenesená",J1057,0)</f>
        <v>0</v>
      </c>
      <c r="BH1057" s="245">
        <f>IF(N1057="sníž. přenesená",J1057,0)</f>
        <v>0</v>
      </c>
      <c r="BI1057" s="245">
        <f>IF(N1057="nulová",J1057,0)</f>
        <v>0</v>
      </c>
      <c r="BJ1057" s="18" t="s">
        <v>165</v>
      </c>
      <c r="BK1057" s="245">
        <f>ROUND(I1057*H1057,2)</f>
        <v>0</v>
      </c>
      <c r="BL1057" s="18" t="s">
        <v>210</v>
      </c>
      <c r="BM1057" s="244" t="s">
        <v>1569</v>
      </c>
    </row>
    <row r="1058" s="2" customFormat="1" ht="21.75" customHeight="1">
      <c r="A1058" s="39"/>
      <c r="B1058" s="40"/>
      <c r="C1058" s="233" t="s">
        <v>1570</v>
      </c>
      <c r="D1058" s="233" t="s">
        <v>160</v>
      </c>
      <c r="E1058" s="234" t="s">
        <v>1571</v>
      </c>
      <c r="F1058" s="235" t="s">
        <v>1572</v>
      </c>
      <c r="G1058" s="236" t="s">
        <v>329</v>
      </c>
      <c r="H1058" s="237">
        <v>1</v>
      </c>
      <c r="I1058" s="238"/>
      <c r="J1058" s="239">
        <f>ROUND(I1058*H1058,2)</f>
        <v>0</v>
      </c>
      <c r="K1058" s="235" t="s">
        <v>1</v>
      </c>
      <c r="L1058" s="45"/>
      <c r="M1058" s="240" t="s">
        <v>1</v>
      </c>
      <c r="N1058" s="241" t="s">
        <v>40</v>
      </c>
      <c r="O1058" s="93"/>
      <c r="P1058" s="242">
        <f>O1058*H1058</f>
        <v>0</v>
      </c>
      <c r="Q1058" s="242">
        <v>0</v>
      </c>
      <c r="R1058" s="242">
        <f>Q1058*H1058</f>
        <v>0</v>
      </c>
      <c r="S1058" s="242">
        <v>0</v>
      </c>
      <c r="T1058" s="243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44" t="s">
        <v>210</v>
      </c>
      <c r="AT1058" s="244" t="s">
        <v>160</v>
      </c>
      <c r="AU1058" s="244" t="s">
        <v>81</v>
      </c>
      <c r="AY1058" s="18" t="s">
        <v>158</v>
      </c>
      <c r="BE1058" s="245">
        <f>IF(N1058="základní",J1058,0)</f>
        <v>0</v>
      </c>
      <c r="BF1058" s="245">
        <f>IF(N1058="snížená",J1058,0)</f>
        <v>0</v>
      </c>
      <c r="BG1058" s="245">
        <f>IF(N1058="zákl. přenesená",J1058,0)</f>
        <v>0</v>
      </c>
      <c r="BH1058" s="245">
        <f>IF(N1058="sníž. přenesená",J1058,0)</f>
        <v>0</v>
      </c>
      <c r="BI1058" s="245">
        <f>IF(N1058="nulová",J1058,0)</f>
        <v>0</v>
      </c>
      <c r="BJ1058" s="18" t="s">
        <v>165</v>
      </c>
      <c r="BK1058" s="245">
        <f>ROUND(I1058*H1058,2)</f>
        <v>0</v>
      </c>
      <c r="BL1058" s="18" t="s">
        <v>210</v>
      </c>
      <c r="BM1058" s="244" t="s">
        <v>1573</v>
      </c>
    </row>
    <row r="1059" s="2" customFormat="1" ht="16.5" customHeight="1">
      <c r="A1059" s="39"/>
      <c r="B1059" s="40"/>
      <c r="C1059" s="233" t="s">
        <v>894</v>
      </c>
      <c r="D1059" s="233" t="s">
        <v>160</v>
      </c>
      <c r="E1059" s="234" t="s">
        <v>1574</v>
      </c>
      <c r="F1059" s="235" t="s">
        <v>1575</v>
      </c>
      <c r="G1059" s="236" t="s">
        <v>253</v>
      </c>
      <c r="H1059" s="237">
        <v>0.010999999999999999</v>
      </c>
      <c r="I1059" s="238"/>
      <c r="J1059" s="239">
        <f>ROUND(I1059*H1059,2)</f>
        <v>0</v>
      </c>
      <c r="K1059" s="235" t="s">
        <v>164</v>
      </c>
      <c r="L1059" s="45"/>
      <c r="M1059" s="240" t="s">
        <v>1</v>
      </c>
      <c r="N1059" s="241" t="s">
        <v>40</v>
      </c>
      <c r="O1059" s="93"/>
      <c r="P1059" s="242">
        <f>O1059*H1059</f>
        <v>0</v>
      </c>
      <c r="Q1059" s="242">
        <v>0</v>
      </c>
      <c r="R1059" s="242">
        <f>Q1059*H1059</f>
        <v>0</v>
      </c>
      <c r="S1059" s="242">
        <v>0</v>
      </c>
      <c r="T1059" s="243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44" t="s">
        <v>210</v>
      </c>
      <c r="AT1059" s="244" t="s">
        <v>160</v>
      </c>
      <c r="AU1059" s="244" t="s">
        <v>81</v>
      </c>
      <c r="AY1059" s="18" t="s">
        <v>158</v>
      </c>
      <c r="BE1059" s="245">
        <f>IF(N1059="základní",J1059,0)</f>
        <v>0</v>
      </c>
      <c r="BF1059" s="245">
        <f>IF(N1059="snížená",J1059,0)</f>
        <v>0</v>
      </c>
      <c r="BG1059" s="245">
        <f>IF(N1059="zákl. přenesená",J1059,0)</f>
        <v>0</v>
      </c>
      <c r="BH1059" s="245">
        <f>IF(N1059="sníž. přenesená",J1059,0)</f>
        <v>0</v>
      </c>
      <c r="BI1059" s="245">
        <f>IF(N1059="nulová",J1059,0)</f>
        <v>0</v>
      </c>
      <c r="BJ1059" s="18" t="s">
        <v>165</v>
      </c>
      <c r="BK1059" s="245">
        <f>ROUND(I1059*H1059,2)</f>
        <v>0</v>
      </c>
      <c r="BL1059" s="18" t="s">
        <v>210</v>
      </c>
      <c r="BM1059" s="244" t="s">
        <v>1576</v>
      </c>
    </row>
    <row r="1060" s="12" customFormat="1" ht="22.8" customHeight="1">
      <c r="A1060" s="12"/>
      <c r="B1060" s="217"/>
      <c r="C1060" s="218"/>
      <c r="D1060" s="219" t="s">
        <v>72</v>
      </c>
      <c r="E1060" s="231" t="s">
        <v>1577</v>
      </c>
      <c r="F1060" s="231" t="s">
        <v>1578</v>
      </c>
      <c r="G1060" s="218"/>
      <c r="H1060" s="218"/>
      <c r="I1060" s="221"/>
      <c r="J1060" s="232">
        <f>BK1060</f>
        <v>0</v>
      </c>
      <c r="K1060" s="218"/>
      <c r="L1060" s="223"/>
      <c r="M1060" s="224"/>
      <c r="N1060" s="225"/>
      <c r="O1060" s="225"/>
      <c r="P1060" s="226">
        <f>SUM(P1061:P1073)</f>
        <v>0</v>
      </c>
      <c r="Q1060" s="225"/>
      <c r="R1060" s="226">
        <f>SUM(R1061:R1073)</f>
        <v>0.46273999999999998</v>
      </c>
      <c r="S1060" s="225"/>
      <c r="T1060" s="227">
        <f>SUM(T1061:T1073)</f>
        <v>0.34902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28" t="s">
        <v>81</v>
      </c>
      <c r="AT1060" s="229" t="s">
        <v>72</v>
      </c>
      <c r="AU1060" s="229" t="s">
        <v>79</v>
      </c>
      <c r="AY1060" s="228" t="s">
        <v>158</v>
      </c>
      <c r="BK1060" s="230">
        <f>SUM(BK1061:BK1073)</f>
        <v>0</v>
      </c>
    </row>
    <row r="1061" s="2" customFormat="1" ht="21.75" customHeight="1">
      <c r="A1061" s="39"/>
      <c r="B1061" s="40"/>
      <c r="C1061" s="233" t="s">
        <v>1579</v>
      </c>
      <c r="D1061" s="233" t="s">
        <v>160</v>
      </c>
      <c r="E1061" s="234" t="s">
        <v>1580</v>
      </c>
      <c r="F1061" s="235" t="s">
        <v>1581</v>
      </c>
      <c r="G1061" s="236" t="s">
        <v>329</v>
      </c>
      <c r="H1061" s="237">
        <v>14</v>
      </c>
      <c r="I1061" s="238"/>
      <c r="J1061" s="239">
        <f>ROUND(I1061*H1061,2)</f>
        <v>0</v>
      </c>
      <c r="K1061" s="235" t="s">
        <v>164</v>
      </c>
      <c r="L1061" s="45"/>
      <c r="M1061" s="240" t="s">
        <v>1</v>
      </c>
      <c r="N1061" s="241" t="s">
        <v>40</v>
      </c>
      <c r="O1061" s="93"/>
      <c r="P1061" s="242">
        <f>O1061*H1061</f>
        <v>0</v>
      </c>
      <c r="Q1061" s="242">
        <v>8.0000000000000007E-05</v>
      </c>
      <c r="R1061" s="242">
        <f>Q1061*H1061</f>
        <v>0.0011200000000000001</v>
      </c>
      <c r="S1061" s="242">
        <v>0.024930000000000001</v>
      </c>
      <c r="T1061" s="243">
        <f>S1061*H1061</f>
        <v>0.34902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44" t="s">
        <v>210</v>
      </c>
      <c r="AT1061" s="244" t="s">
        <v>160</v>
      </c>
      <c r="AU1061" s="244" t="s">
        <v>81</v>
      </c>
      <c r="AY1061" s="18" t="s">
        <v>158</v>
      </c>
      <c r="BE1061" s="245">
        <f>IF(N1061="základní",J1061,0)</f>
        <v>0</v>
      </c>
      <c r="BF1061" s="245">
        <f>IF(N1061="snížená",J1061,0)</f>
        <v>0</v>
      </c>
      <c r="BG1061" s="245">
        <f>IF(N1061="zákl. přenesená",J1061,0)</f>
        <v>0</v>
      </c>
      <c r="BH1061" s="245">
        <f>IF(N1061="sníž. přenesená",J1061,0)</f>
        <v>0</v>
      </c>
      <c r="BI1061" s="245">
        <f>IF(N1061="nulová",J1061,0)</f>
        <v>0</v>
      </c>
      <c r="BJ1061" s="18" t="s">
        <v>165</v>
      </c>
      <c r="BK1061" s="245">
        <f>ROUND(I1061*H1061,2)</f>
        <v>0</v>
      </c>
      <c r="BL1061" s="18" t="s">
        <v>210</v>
      </c>
      <c r="BM1061" s="244" t="s">
        <v>1582</v>
      </c>
    </row>
    <row r="1062" s="2" customFormat="1" ht="21.75" customHeight="1">
      <c r="A1062" s="39"/>
      <c r="B1062" s="40"/>
      <c r="C1062" s="233" t="s">
        <v>898</v>
      </c>
      <c r="D1062" s="233" t="s">
        <v>160</v>
      </c>
      <c r="E1062" s="234" t="s">
        <v>1583</v>
      </c>
      <c r="F1062" s="235" t="s">
        <v>1584</v>
      </c>
      <c r="G1062" s="236" t="s">
        <v>329</v>
      </c>
      <c r="H1062" s="237">
        <v>2</v>
      </c>
      <c r="I1062" s="238"/>
      <c r="J1062" s="239">
        <f>ROUND(I1062*H1062,2)</f>
        <v>0</v>
      </c>
      <c r="K1062" s="235" t="s">
        <v>164</v>
      </c>
      <c r="L1062" s="45"/>
      <c r="M1062" s="240" t="s">
        <v>1</v>
      </c>
      <c r="N1062" s="241" t="s">
        <v>40</v>
      </c>
      <c r="O1062" s="93"/>
      <c r="P1062" s="242">
        <f>O1062*H1062</f>
        <v>0</v>
      </c>
      <c r="Q1062" s="242">
        <v>0.013400000000000001</v>
      </c>
      <c r="R1062" s="242">
        <f>Q1062*H1062</f>
        <v>0.026800000000000001</v>
      </c>
      <c r="S1062" s="242">
        <v>0</v>
      </c>
      <c r="T1062" s="243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44" t="s">
        <v>210</v>
      </c>
      <c r="AT1062" s="244" t="s">
        <v>160</v>
      </c>
      <c r="AU1062" s="244" t="s">
        <v>81</v>
      </c>
      <c r="AY1062" s="18" t="s">
        <v>158</v>
      </c>
      <c r="BE1062" s="245">
        <f>IF(N1062="základní",J1062,0)</f>
        <v>0</v>
      </c>
      <c r="BF1062" s="245">
        <f>IF(N1062="snížená",J1062,0)</f>
        <v>0</v>
      </c>
      <c r="BG1062" s="245">
        <f>IF(N1062="zákl. přenesená",J1062,0)</f>
        <v>0</v>
      </c>
      <c r="BH1062" s="245">
        <f>IF(N1062="sníž. přenesená",J1062,0)</f>
        <v>0</v>
      </c>
      <c r="BI1062" s="245">
        <f>IF(N1062="nulová",J1062,0)</f>
        <v>0</v>
      </c>
      <c r="BJ1062" s="18" t="s">
        <v>165</v>
      </c>
      <c r="BK1062" s="245">
        <f>ROUND(I1062*H1062,2)</f>
        <v>0</v>
      </c>
      <c r="BL1062" s="18" t="s">
        <v>210</v>
      </c>
      <c r="BM1062" s="244" t="s">
        <v>1585</v>
      </c>
    </row>
    <row r="1063" s="2" customFormat="1" ht="33" customHeight="1">
      <c r="A1063" s="39"/>
      <c r="B1063" s="40"/>
      <c r="C1063" s="233" t="s">
        <v>1586</v>
      </c>
      <c r="D1063" s="233" t="s">
        <v>160</v>
      </c>
      <c r="E1063" s="234" t="s">
        <v>1587</v>
      </c>
      <c r="F1063" s="235" t="s">
        <v>1588</v>
      </c>
      <c r="G1063" s="236" t="s">
        <v>329</v>
      </c>
      <c r="H1063" s="237">
        <v>1</v>
      </c>
      <c r="I1063" s="238"/>
      <c r="J1063" s="239">
        <f>ROUND(I1063*H1063,2)</f>
        <v>0</v>
      </c>
      <c r="K1063" s="235" t="s">
        <v>164</v>
      </c>
      <c r="L1063" s="45"/>
      <c r="M1063" s="240" t="s">
        <v>1</v>
      </c>
      <c r="N1063" s="241" t="s">
        <v>40</v>
      </c>
      <c r="O1063" s="93"/>
      <c r="P1063" s="242">
        <f>O1063*H1063</f>
        <v>0</v>
      </c>
      <c r="Q1063" s="242">
        <v>0.034799999999999998</v>
      </c>
      <c r="R1063" s="242">
        <f>Q1063*H1063</f>
        <v>0.034799999999999998</v>
      </c>
      <c r="S1063" s="242">
        <v>0</v>
      </c>
      <c r="T1063" s="243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44" t="s">
        <v>210</v>
      </c>
      <c r="AT1063" s="244" t="s">
        <v>160</v>
      </c>
      <c r="AU1063" s="244" t="s">
        <v>81</v>
      </c>
      <c r="AY1063" s="18" t="s">
        <v>158</v>
      </c>
      <c r="BE1063" s="245">
        <f>IF(N1063="základní",J1063,0)</f>
        <v>0</v>
      </c>
      <c r="BF1063" s="245">
        <f>IF(N1063="snížená",J1063,0)</f>
        <v>0</v>
      </c>
      <c r="BG1063" s="245">
        <f>IF(N1063="zákl. přenesená",J1063,0)</f>
        <v>0</v>
      </c>
      <c r="BH1063" s="245">
        <f>IF(N1063="sníž. přenesená",J1063,0)</f>
        <v>0</v>
      </c>
      <c r="BI1063" s="245">
        <f>IF(N1063="nulová",J1063,0)</f>
        <v>0</v>
      </c>
      <c r="BJ1063" s="18" t="s">
        <v>165</v>
      </c>
      <c r="BK1063" s="245">
        <f>ROUND(I1063*H1063,2)</f>
        <v>0</v>
      </c>
      <c r="BL1063" s="18" t="s">
        <v>210</v>
      </c>
      <c r="BM1063" s="244" t="s">
        <v>1589</v>
      </c>
    </row>
    <row r="1064" s="2" customFormat="1" ht="33" customHeight="1">
      <c r="A1064" s="39"/>
      <c r="B1064" s="40"/>
      <c r="C1064" s="233" t="s">
        <v>903</v>
      </c>
      <c r="D1064" s="233" t="s">
        <v>160</v>
      </c>
      <c r="E1064" s="234" t="s">
        <v>1590</v>
      </c>
      <c r="F1064" s="235" t="s">
        <v>1591</v>
      </c>
      <c r="G1064" s="236" t="s">
        <v>329</v>
      </c>
      <c r="H1064" s="237">
        <v>1</v>
      </c>
      <c r="I1064" s="238"/>
      <c r="J1064" s="239">
        <f>ROUND(I1064*H1064,2)</f>
        <v>0</v>
      </c>
      <c r="K1064" s="235" t="s">
        <v>164</v>
      </c>
      <c r="L1064" s="45"/>
      <c r="M1064" s="240" t="s">
        <v>1</v>
      </c>
      <c r="N1064" s="241" t="s">
        <v>40</v>
      </c>
      <c r="O1064" s="93"/>
      <c r="P1064" s="242">
        <f>O1064*H1064</f>
        <v>0</v>
      </c>
      <c r="Q1064" s="242">
        <v>0.091480000000000006</v>
      </c>
      <c r="R1064" s="242">
        <f>Q1064*H1064</f>
        <v>0.091480000000000006</v>
      </c>
      <c r="S1064" s="242">
        <v>0</v>
      </c>
      <c r="T1064" s="243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44" t="s">
        <v>210</v>
      </c>
      <c r="AT1064" s="244" t="s">
        <v>160</v>
      </c>
      <c r="AU1064" s="244" t="s">
        <v>81</v>
      </c>
      <c r="AY1064" s="18" t="s">
        <v>158</v>
      </c>
      <c r="BE1064" s="245">
        <f>IF(N1064="základní",J1064,0)</f>
        <v>0</v>
      </c>
      <c r="BF1064" s="245">
        <f>IF(N1064="snížená",J1064,0)</f>
        <v>0</v>
      </c>
      <c r="BG1064" s="245">
        <f>IF(N1064="zákl. přenesená",J1064,0)</f>
        <v>0</v>
      </c>
      <c r="BH1064" s="245">
        <f>IF(N1064="sníž. přenesená",J1064,0)</f>
        <v>0</v>
      </c>
      <c r="BI1064" s="245">
        <f>IF(N1064="nulová",J1064,0)</f>
        <v>0</v>
      </c>
      <c r="BJ1064" s="18" t="s">
        <v>165</v>
      </c>
      <c r="BK1064" s="245">
        <f>ROUND(I1064*H1064,2)</f>
        <v>0</v>
      </c>
      <c r="BL1064" s="18" t="s">
        <v>210</v>
      </c>
      <c r="BM1064" s="244" t="s">
        <v>1592</v>
      </c>
    </row>
    <row r="1065" s="2" customFormat="1" ht="33" customHeight="1">
      <c r="A1065" s="39"/>
      <c r="B1065" s="40"/>
      <c r="C1065" s="233" t="s">
        <v>1593</v>
      </c>
      <c r="D1065" s="233" t="s">
        <v>160</v>
      </c>
      <c r="E1065" s="234" t="s">
        <v>1594</v>
      </c>
      <c r="F1065" s="235" t="s">
        <v>1595</v>
      </c>
      <c r="G1065" s="236" t="s">
        <v>329</v>
      </c>
      <c r="H1065" s="237">
        <v>1</v>
      </c>
      <c r="I1065" s="238"/>
      <c r="J1065" s="239">
        <f>ROUND(I1065*H1065,2)</f>
        <v>0</v>
      </c>
      <c r="K1065" s="235" t="s">
        <v>164</v>
      </c>
      <c r="L1065" s="45"/>
      <c r="M1065" s="240" t="s">
        <v>1</v>
      </c>
      <c r="N1065" s="241" t="s">
        <v>40</v>
      </c>
      <c r="O1065" s="93"/>
      <c r="P1065" s="242">
        <f>O1065*H1065</f>
        <v>0</v>
      </c>
      <c r="Q1065" s="242">
        <v>0.10374</v>
      </c>
      <c r="R1065" s="242">
        <f>Q1065*H1065</f>
        <v>0.10374</v>
      </c>
      <c r="S1065" s="242">
        <v>0</v>
      </c>
      <c r="T1065" s="243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44" t="s">
        <v>210</v>
      </c>
      <c r="AT1065" s="244" t="s">
        <v>160</v>
      </c>
      <c r="AU1065" s="244" t="s">
        <v>81</v>
      </c>
      <c r="AY1065" s="18" t="s">
        <v>158</v>
      </c>
      <c r="BE1065" s="245">
        <f>IF(N1065="základní",J1065,0)</f>
        <v>0</v>
      </c>
      <c r="BF1065" s="245">
        <f>IF(N1065="snížená",J1065,0)</f>
        <v>0</v>
      </c>
      <c r="BG1065" s="245">
        <f>IF(N1065="zákl. přenesená",J1065,0)</f>
        <v>0</v>
      </c>
      <c r="BH1065" s="245">
        <f>IF(N1065="sníž. přenesená",J1065,0)</f>
        <v>0</v>
      </c>
      <c r="BI1065" s="245">
        <f>IF(N1065="nulová",J1065,0)</f>
        <v>0</v>
      </c>
      <c r="BJ1065" s="18" t="s">
        <v>165</v>
      </c>
      <c r="BK1065" s="245">
        <f>ROUND(I1065*H1065,2)</f>
        <v>0</v>
      </c>
      <c r="BL1065" s="18" t="s">
        <v>210</v>
      </c>
      <c r="BM1065" s="244" t="s">
        <v>1596</v>
      </c>
    </row>
    <row r="1066" s="2" customFormat="1" ht="33" customHeight="1">
      <c r="A1066" s="39"/>
      <c r="B1066" s="40"/>
      <c r="C1066" s="233" t="s">
        <v>907</v>
      </c>
      <c r="D1066" s="233" t="s">
        <v>160</v>
      </c>
      <c r="E1066" s="234" t="s">
        <v>1597</v>
      </c>
      <c r="F1066" s="235" t="s">
        <v>1598</v>
      </c>
      <c r="G1066" s="236" t="s">
        <v>329</v>
      </c>
      <c r="H1066" s="237">
        <v>1</v>
      </c>
      <c r="I1066" s="238"/>
      <c r="J1066" s="239">
        <f>ROUND(I1066*H1066,2)</f>
        <v>0</v>
      </c>
      <c r="K1066" s="235" t="s">
        <v>164</v>
      </c>
      <c r="L1066" s="45"/>
      <c r="M1066" s="240" t="s">
        <v>1</v>
      </c>
      <c r="N1066" s="241" t="s">
        <v>40</v>
      </c>
      <c r="O1066" s="93"/>
      <c r="P1066" s="242">
        <f>O1066*H1066</f>
        <v>0</v>
      </c>
      <c r="Q1066" s="242">
        <v>0.065799999999999997</v>
      </c>
      <c r="R1066" s="242">
        <f>Q1066*H1066</f>
        <v>0.065799999999999997</v>
      </c>
      <c r="S1066" s="242">
        <v>0</v>
      </c>
      <c r="T1066" s="243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44" t="s">
        <v>210</v>
      </c>
      <c r="AT1066" s="244" t="s">
        <v>160</v>
      </c>
      <c r="AU1066" s="244" t="s">
        <v>81</v>
      </c>
      <c r="AY1066" s="18" t="s">
        <v>158</v>
      </c>
      <c r="BE1066" s="245">
        <f>IF(N1066="základní",J1066,0)</f>
        <v>0</v>
      </c>
      <c r="BF1066" s="245">
        <f>IF(N1066="snížená",J1066,0)</f>
        <v>0</v>
      </c>
      <c r="BG1066" s="245">
        <f>IF(N1066="zákl. přenesená",J1066,0)</f>
        <v>0</v>
      </c>
      <c r="BH1066" s="245">
        <f>IF(N1066="sníž. přenesená",J1066,0)</f>
        <v>0</v>
      </c>
      <c r="BI1066" s="245">
        <f>IF(N1066="nulová",J1066,0)</f>
        <v>0</v>
      </c>
      <c r="BJ1066" s="18" t="s">
        <v>165</v>
      </c>
      <c r="BK1066" s="245">
        <f>ROUND(I1066*H1066,2)</f>
        <v>0</v>
      </c>
      <c r="BL1066" s="18" t="s">
        <v>210</v>
      </c>
      <c r="BM1066" s="244" t="s">
        <v>1599</v>
      </c>
    </row>
    <row r="1067" s="2" customFormat="1" ht="16.5" customHeight="1">
      <c r="A1067" s="39"/>
      <c r="B1067" s="40"/>
      <c r="C1067" s="233" t="s">
        <v>1600</v>
      </c>
      <c r="D1067" s="233" t="s">
        <v>160</v>
      </c>
      <c r="E1067" s="234" t="s">
        <v>1601</v>
      </c>
      <c r="F1067" s="235" t="s">
        <v>1602</v>
      </c>
      <c r="G1067" s="236" t="s">
        <v>163</v>
      </c>
      <c r="H1067" s="237">
        <v>148</v>
      </c>
      <c r="I1067" s="238"/>
      <c r="J1067" s="239">
        <f>ROUND(I1067*H1067,2)</f>
        <v>0</v>
      </c>
      <c r="K1067" s="235" t="s">
        <v>164</v>
      </c>
      <c r="L1067" s="45"/>
      <c r="M1067" s="240" t="s">
        <v>1</v>
      </c>
      <c r="N1067" s="241" t="s">
        <v>40</v>
      </c>
      <c r="O1067" s="93"/>
      <c r="P1067" s="242">
        <f>O1067*H1067</f>
        <v>0</v>
      </c>
      <c r="Q1067" s="242">
        <v>0</v>
      </c>
      <c r="R1067" s="242">
        <f>Q1067*H1067</f>
        <v>0</v>
      </c>
      <c r="S1067" s="242">
        <v>0</v>
      </c>
      <c r="T1067" s="243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44" t="s">
        <v>210</v>
      </c>
      <c r="AT1067" s="244" t="s">
        <v>160</v>
      </c>
      <c r="AU1067" s="244" t="s">
        <v>81</v>
      </c>
      <c r="AY1067" s="18" t="s">
        <v>158</v>
      </c>
      <c r="BE1067" s="245">
        <f>IF(N1067="základní",J1067,0)</f>
        <v>0</v>
      </c>
      <c r="BF1067" s="245">
        <f>IF(N1067="snížená",J1067,0)</f>
        <v>0</v>
      </c>
      <c r="BG1067" s="245">
        <f>IF(N1067="zákl. přenesená",J1067,0)</f>
        <v>0</v>
      </c>
      <c r="BH1067" s="245">
        <f>IF(N1067="sníž. přenesená",J1067,0)</f>
        <v>0</v>
      </c>
      <c r="BI1067" s="245">
        <f>IF(N1067="nulová",J1067,0)</f>
        <v>0</v>
      </c>
      <c r="BJ1067" s="18" t="s">
        <v>165</v>
      </c>
      <c r="BK1067" s="245">
        <f>ROUND(I1067*H1067,2)</f>
        <v>0</v>
      </c>
      <c r="BL1067" s="18" t="s">
        <v>210</v>
      </c>
      <c r="BM1067" s="244" t="s">
        <v>1603</v>
      </c>
    </row>
    <row r="1068" s="2" customFormat="1" ht="16.5" customHeight="1">
      <c r="A1068" s="39"/>
      <c r="B1068" s="40"/>
      <c r="C1068" s="233" t="s">
        <v>911</v>
      </c>
      <c r="D1068" s="233" t="s">
        <v>160</v>
      </c>
      <c r="E1068" s="234" t="s">
        <v>1604</v>
      </c>
      <c r="F1068" s="235" t="s">
        <v>1605</v>
      </c>
      <c r="G1068" s="236" t="s">
        <v>1246</v>
      </c>
      <c r="H1068" s="237">
        <v>1</v>
      </c>
      <c r="I1068" s="238"/>
      <c r="J1068" s="239">
        <f>ROUND(I1068*H1068,2)</f>
        <v>0</v>
      </c>
      <c r="K1068" s="235" t="s">
        <v>1</v>
      </c>
      <c r="L1068" s="45"/>
      <c r="M1068" s="240" t="s">
        <v>1</v>
      </c>
      <c r="N1068" s="241" t="s">
        <v>40</v>
      </c>
      <c r="O1068" s="93"/>
      <c r="P1068" s="242">
        <f>O1068*H1068</f>
        <v>0</v>
      </c>
      <c r="Q1068" s="242">
        <v>0</v>
      </c>
      <c r="R1068" s="242">
        <f>Q1068*H1068</f>
        <v>0</v>
      </c>
      <c r="S1068" s="242">
        <v>0</v>
      </c>
      <c r="T1068" s="243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44" t="s">
        <v>210</v>
      </c>
      <c r="AT1068" s="244" t="s">
        <v>160</v>
      </c>
      <c r="AU1068" s="244" t="s">
        <v>81</v>
      </c>
      <c r="AY1068" s="18" t="s">
        <v>158</v>
      </c>
      <c r="BE1068" s="245">
        <f>IF(N1068="základní",J1068,0)</f>
        <v>0</v>
      </c>
      <c r="BF1068" s="245">
        <f>IF(N1068="snížená",J1068,0)</f>
        <v>0</v>
      </c>
      <c r="BG1068" s="245">
        <f>IF(N1068="zákl. přenesená",J1068,0)</f>
        <v>0</v>
      </c>
      <c r="BH1068" s="245">
        <f>IF(N1068="sníž. přenesená",J1068,0)</f>
        <v>0</v>
      </c>
      <c r="BI1068" s="245">
        <f>IF(N1068="nulová",J1068,0)</f>
        <v>0</v>
      </c>
      <c r="BJ1068" s="18" t="s">
        <v>165</v>
      </c>
      <c r="BK1068" s="245">
        <f>ROUND(I1068*H1068,2)</f>
        <v>0</v>
      </c>
      <c r="BL1068" s="18" t="s">
        <v>210</v>
      </c>
      <c r="BM1068" s="244" t="s">
        <v>1606</v>
      </c>
    </row>
    <row r="1069" s="2" customFormat="1" ht="21.75" customHeight="1">
      <c r="A1069" s="39"/>
      <c r="B1069" s="40"/>
      <c r="C1069" s="233" t="s">
        <v>1607</v>
      </c>
      <c r="D1069" s="233" t="s">
        <v>160</v>
      </c>
      <c r="E1069" s="234" t="s">
        <v>1608</v>
      </c>
      <c r="F1069" s="235" t="s">
        <v>1609</v>
      </c>
      <c r="G1069" s="236" t="s">
        <v>1246</v>
      </c>
      <c r="H1069" s="237">
        <v>6</v>
      </c>
      <c r="I1069" s="238"/>
      <c r="J1069" s="239">
        <f>ROUND(I1069*H1069,2)</f>
        <v>0</v>
      </c>
      <c r="K1069" s="235" t="s">
        <v>164</v>
      </c>
      <c r="L1069" s="45"/>
      <c r="M1069" s="240" t="s">
        <v>1</v>
      </c>
      <c r="N1069" s="241" t="s">
        <v>40</v>
      </c>
      <c r="O1069" s="93"/>
      <c r="P1069" s="242">
        <f>O1069*H1069</f>
        <v>0</v>
      </c>
      <c r="Q1069" s="242">
        <v>0.0067999999999999996</v>
      </c>
      <c r="R1069" s="242">
        <f>Q1069*H1069</f>
        <v>0.040799999999999996</v>
      </c>
      <c r="S1069" s="242">
        <v>0</v>
      </c>
      <c r="T1069" s="243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44" t="s">
        <v>210</v>
      </c>
      <c r="AT1069" s="244" t="s">
        <v>160</v>
      </c>
      <c r="AU1069" s="244" t="s">
        <v>81</v>
      </c>
      <c r="AY1069" s="18" t="s">
        <v>158</v>
      </c>
      <c r="BE1069" s="245">
        <f>IF(N1069="základní",J1069,0)</f>
        <v>0</v>
      </c>
      <c r="BF1069" s="245">
        <f>IF(N1069="snížená",J1069,0)</f>
        <v>0</v>
      </c>
      <c r="BG1069" s="245">
        <f>IF(N1069="zákl. přenesená",J1069,0)</f>
        <v>0</v>
      </c>
      <c r="BH1069" s="245">
        <f>IF(N1069="sníž. přenesená",J1069,0)</f>
        <v>0</v>
      </c>
      <c r="BI1069" s="245">
        <f>IF(N1069="nulová",J1069,0)</f>
        <v>0</v>
      </c>
      <c r="BJ1069" s="18" t="s">
        <v>165</v>
      </c>
      <c r="BK1069" s="245">
        <f>ROUND(I1069*H1069,2)</f>
        <v>0</v>
      </c>
      <c r="BL1069" s="18" t="s">
        <v>210</v>
      </c>
      <c r="BM1069" s="244" t="s">
        <v>1610</v>
      </c>
    </row>
    <row r="1070" s="2" customFormat="1" ht="21.75" customHeight="1">
      <c r="A1070" s="39"/>
      <c r="B1070" s="40"/>
      <c r="C1070" s="233" t="s">
        <v>914</v>
      </c>
      <c r="D1070" s="233" t="s">
        <v>160</v>
      </c>
      <c r="E1070" s="234" t="s">
        <v>1611</v>
      </c>
      <c r="F1070" s="235" t="s">
        <v>1612</v>
      </c>
      <c r="G1070" s="236" t="s">
        <v>1246</v>
      </c>
      <c r="H1070" s="237">
        <v>4</v>
      </c>
      <c r="I1070" s="238"/>
      <c r="J1070" s="239">
        <f>ROUND(I1070*H1070,2)</f>
        <v>0</v>
      </c>
      <c r="K1070" s="235" t="s">
        <v>164</v>
      </c>
      <c r="L1070" s="45"/>
      <c r="M1070" s="240" t="s">
        <v>1</v>
      </c>
      <c r="N1070" s="241" t="s">
        <v>40</v>
      </c>
      <c r="O1070" s="93"/>
      <c r="P1070" s="242">
        <f>O1070*H1070</f>
        <v>0</v>
      </c>
      <c r="Q1070" s="242">
        <v>0.0097999999999999997</v>
      </c>
      <c r="R1070" s="242">
        <f>Q1070*H1070</f>
        <v>0.039199999999999999</v>
      </c>
      <c r="S1070" s="242">
        <v>0</v>
      </c>
      <c r="T1070" s="243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44" t="s">
        <v>210</v>
      </c>
      <c r="AT1070" s="244" t="s">
        <v>160</v>
      </c>
      <c r="AU1070" s="244" t="s">
        <v>81</v>
      </c>
      <c r="AY1070" s="18" t="s">
        <v>158</v>
      </c>
      <c r="BE1070" s="245">
        <f>IF(N1070="základní",J1070,0)</f>
        <v>0</v>
      </c>
      <c r="BF1070" s="245">
        <f>IF(N1070="snížená",J1070,0)</f>
        <v>0</v>
      </c>
      <c r="BG1070" s="245">
        <f>IF(N1070="zákl. přenesená",J1070,0)</f>
        <v>0</v>
      </c>
      <c r="BH1070" s="245">
        <f>IF(N1070="sníž. přenesená",J1070,0)</f>
        <v>0</v>
      </c>
      <c r="BI1070" s="245">
        <f>IF(N1070="nulová",J1070,0)</f>
        <v>0</v>
      </c>
      <c r="BJ1070" s="18" t="s">
        <v>165</v>
      </c>
      <c r="BK1070" s="245">
        <f>ROUND(I1070*H1070,2)</f>
        <v>0</v>
      </c>
      <c r="BL1070" s="18" t="s">
        <v>210</v>
      </c>
      <c r="BM1070" s="244" t="s">
        <v>1613</v>
      </c>
    </row>
    <row r="1071" s="2" customFormat="1" ht="21.75" customHeight="1">
      <c r="A1071" s="39"/>
      <c r="B1071" s="40"/>
      <c r="C1071" s="233" t="s">
        <v>1614</v>
      </c>
      <c r="D1071" s="233" t="s">
        <v>160</v>
      </c>
      <c r="E1071" s="234" t="s">
        <v>1615</v>
      </c>
      <c r="F1071" s="235" t="s">
        <v>1616</v>
      </c>
      <c r="G1071" s="236" t="s">
        <v>1246</v>
      </c>
      <c r="H1071" s="237">
        <v>2</v>
      </c>
      <c r="I1071" s="238"/>
      <c r="J1071" s="239">
        <f>ROUND(I1071*H1071,2)</f>
        <v>0</v>
      </c>
      <c r="K1071" s="235" t="s">
        <v>164</v>
      </c>
      <c r="L1071" s="45"/>
      <c r="M1071" s="240" t="s">
        <v>1</v>
      </c>
      <c r="N1071" s="241" t="s">
        <v>40</v>
      </c>
      <c r="O1071" s="93"/>
      <c r="P1071" s="242">
        <f>O1071*H1071</f>
        <v>0</v>
      </c>
      <c r="Q1071" s="242">
        <v>0.0091000000000000004</v>
      </c>
      <c r="R1071" s="242">
        <f>Q1071*H1071</f>
        <v>0.018200000000000001</v>
      </c>
      <c r="S1071" s="242">
        <v>0</v>
      </c>
      <c r="T1071" s="243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44" t="s">
        <v>210</v>
      </c>
      <c r="AT1071" s="244" t="s">
        <v>160</v>
      </c>
      <c r="AU1071" s="244" t="s">
        <v>81</v>
      </c>
      <c r="AY1071" s="18" t="s">
        <v>158</v>
      </c>
      <c r="BE1071" s="245">
        <f>IF(N1071="základní",J1071,0)</f>
        <v>0</v>
      </c>
      <c r="BF1071" s="245">
        <f>IF(N1071="snížená",J1071,0)</f>
        <v>0</v>
      </c>
      <c r="BG1071" s="245">
        <f>IF(N1071="zákl. přenesená",J1071,0)</f>
        <v>0</v>
      </c>
      <c r="BH1071" s="245">
        <f>IF(N1071="sníž. přenesená",J1071,0)</f>
        <v>0</v>
      </c>
      <c r="BI1071" s="245">
        <f>IF(N1071="nulová",J1071,0)</f>
        <v>0</v>
      </c>
      <c r="BJ1071" s="18" t="s">
        <v>165</v>
      </c>
      <c r="BK1071" s="245">
        <f>ROUND(I1071*H1071,2)</f>
        <v>0</v>
      </c>
      <c r="BL1071" s="18" t="s">
        <v>210</v>
      </c>
      <c r="BM1071" s="244" t="s">
        <v>1617</v>
      </c>
    </row>
    <row r="1072" s="2" customFormat="1" ht="21.75" customHeight="1">
      <c r="A1072" s="39"/>
      <c r="B1072" s="40"/>
      <c r="C1072" s="233" t="s">
        <v>919</v>
      </c>
      <c r="D1072" s="233" t="s">
        <v>160</v>
      </c>
      <c r="E1072" s="234" t="s">
        <v>1618</v>
      </c>
      <c r="F1072" s="235" t="s">
        <v>1619</v>
      </c>
      <c r="G1072" s="236" t="s">
        <v>1246</v>
      </c>
      <c r="H1072" s="237">
        <v>3</v>
      </c>
      <c r="I1072" s="238"/>
      <c r="J1072" s="239">
        <f>ROUND(I1072*H1072,2)</f>
        <v>0</v>
      </c>
      <c r="K1072" s="235" t="s">
        <v>164</v>
      </c>
      <c r="L1072" s="45"/>
      <c r="M1072" s="240" t="s">
        <v>1</v>
      </c>
      <c r="N1072" s="241" t="s">
        <v>40</v>
      </c>
      <c r="O1072" s="93"/>
      <c r="P1072" s="242">
        <f>O1072*H1072</f>
        <v>0</v>
      </c>
      <c r="Q1072" s="242">
        <v>0.013599999999999999</v>
      </c>
      <c r="R1072" s="242">
        <f>Q1072*H1072</f>
        <v>0.040799999999999996</v>
      </c>
      <c r="S1072" s="242">
        <v>0</v>
      </c>
      <c r="T1072" s="243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44" t="s">
        <v>210</v>
      </c>
      <c r="AT1072" s="244" t="s">
        <v>160</v>
      </c>
      <c r="AU1072" s="244" t="s">
        <v>81</v>
      </c>
      <c r="AY1072" s="18" t="s">
        <v>158</v>
      </c>
      <c r="BE1072" s="245">
        <f>IF(N1072="základní",J1072,0)</f>
        <v>0</v>
      </c>
      <c r="BF1072" s="245">
        <f>IF(N1072="snížená",J1072,0)</f>
        <v>0</v>
      </c>
      <c r="BG1072" s="245">
        <f>IF(N1072="zákl. přenesená",J1072,0)</f>
        <v>0</v>
      </c>
      <c r="BH1072" s="245">
        <f>IF(N1072="sníž. přenesená",J1072,0)</f>
        <v>0</v>
      </c>
      <c r="BI1072" s="245">
        <f>IF(N1072="nulová",J1072,0)</f>
        <v>0</v>
      </c>
      <c r="BJ1072" s="18" t="s">
        <v>165</v>
      </c>
      <c r="BK1072" s="245">
        <f>ROUND(I1072*H1072,2)</f>
        <v>0</v>
      </c>
      <c r="BL1072" s="18" t="s">
        <v>210</v>
      </c>
      <c r="BM1072" s="244" t="s">
        <v>1620</v>
      </c>
    </row>
    <row r="1073" s="2" customFormat="1" ht="21.75" customHeight="1">
      <c r="A1073" s="39"/>
      <c r="B1073" s="40"/>
      <c r="C1073" s="233" t="s">
        <v>1621</v>
      </c>
      <c r="D1073" s="233" t="s">
        <v>160</v>
      </c>
      <c r="E1073" s="234" t="s">
        <v>1622</v>
      </c>
      <c r="F1073" s="235" t="s">
        <v>1623</v>
      </c>
      <c r="G1073" s="236" t="s">
        <v>253</v>
      </c>
      <c r="H1073" s="237">
        <v>0.46300000000000002</v>
      </c>
      <c r="I1073" s="238"/>
      <c r="J1073" s="239">
        <f>ROUND(I1073*H1073,2)</f>
        <v>0</v>
      </c>
      <c r="K1073" s="235" t="s">
        <v>164</v>
      </c>
      <c r="L1073" s="45"/>
      <c r="M1073" s="240" t="s">
        <v>1</v>
      </c>
      <c r="N1073" s="241" t="s">
        <v>40</v>
      </c>
      <c r="O1073" s="93"/>
      <c r="P1073" s="242">
        <f>O1073*H1073</f>
        <v>0</v>
      </c>
      <c r="Q1073" s="242">
        <v>0</v>
      </c>
      <c r="R1073" s="242">
        <f>Q1073*H1073</f>
        <v>0</v>
      </c>
      <c r="S1073" s="242">
        <v>0</v>
      </c>
      <c r="T1073" s="243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44" t="s">
        <v>210</v>
      </c>
      <c r="AT1073" s="244" t="s">
        <v>160</v>
      </c>
      <c r="AU1073" s="244" t="s">
        <v>81</v>
      </c>
      <c r="AY1073" s="18" t="s">
        <v>158</v>
      </c>
      <c r="BE1073" s="245">
        <f>IF(N1073="základní",J1073,0)</f>
        <v>0</v>
      </c>
      <c r="BF1073" s="245">
        <f>IF(N1073="snížená",J1073,0)</f>
        <v>0</v>
      </c>
      <c r="BG1073" s="245">
        <f>IF(N1073="zákl. přenesená",J1073,0)</f>
        <v>0</v>
      </c>
      <c r="BH1073" s="245">
        <f>IF(N1073="sníž. přenesená",J1073,0)</f>
        <v>0</v>
      </c>
      <c r="BI1073" s="245">
        <f>IF(N1073="nulová",J1073,0)</f>
        <v>0</v>
      </c>
      <c r="BJ1073" s="18" t="s">
        <v>165</v>
      </c>
      <c r="BK1073" s="245">
        <f>ROUND(I1073*H1073,2)</f>
        <v>0</v>
      </c>
      <c r="BL1073" s="18" t="s">
        <v>210</v>
      </c>
      <c r="BM1073" s="244" t="s">
        <v>1624</v>
      </c>
    </row>
    <row r="1074" s="12" customFormat="1" ht="22.8" customHeight="1">
      <c r="A1074" s="12"/>
      <c r="B1074" s="217"/>
      <c r="C1074" s="218"/>
      <c r="D1074" s="219" t="s">
        <v>72</v>
      </c>
      <c r="E1074" s="231" t="s">
        <v>1625</v>
      </c>
      <c r="F1074" s="231" t="s">
        <v>1626</v>
      </c>
      <c r="G1074" s="218"/>
      <c r="H1074" s="218"/>
      <c r="I1074" s="221"/>
      <c r="J1074" s="232">
        <f>BK1074</f>
        <v>0</v>
      </c>
      <c r="K1074" s="218"/>
      <c r="L1074" s="223"/>
      <c r="M1074" s="224"/>
      <c r="N1074" s="225"/>
      <c r="O1074" s="225"/>
      <c r="P1074" s="226">
        <f>SUM(P1075:P1267)</f>
        <v>0</v>
      </c>
      <c r="Q1074" s="225"/>
      <c r="R1074" s="226">
        <f>SUM(R1075:R1267)</f>
        <v>1.7529649999999997</v>
      </c>
      <c r="S1074" s="225"/>
      <c r="T1074" s="227">
        <f>SUM(T1075:T1267)</f>
        <v>0.048761199999999998</v>
      </c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R1074" s="228" t="s">
        <v>81</v>
      </c>
      <c r="AT1074" s="229" t="s">
        <v>72</v>
      </c>
      <c r="AU1074" s="229" t="s">
        <v>79</v>
      </c>
      <c r="AY1074" s="228" t="s">
        <v>158</v>
      </c>
      <c r="BK1074" s="230">
        <f>SUM(BK1075:BK1267)</f>
        <v>0</v>
      </c>
    </row>
    <row r="1075" s="2" customFormat="1" ht="21.75" customHeight="1">
      <c r="A1075" s="39"/>
      <c r="B1075" s="40"/>
      <c r="C1075" s="233" t="s">
        <v>925</v>
      </c>
      <c r="D1075" s="233" t="s">
        <v>160</v>
      </c>
      <c r="E1075" s="234" t="s">
        <v>1627</v>
      </c>
      <c r="F1075" s="235" t="s">
        <v>1628</v>
      </c>
      <c r="G1075" s="236" t="s">
        <v>198</v>
      </c>
      <c r="H1075" s="237">
        <v>9</v>
      </c>
      <c r="I1075" s="238"/>
      <c r="J1075" s="239">
        <f>ROUND(I1075*H1075,2)</f>
        <v>0</v>
      </c>
      <c r="K1075" s="235" t="s">
        <v>164</v>
      </c>
      <c r="L1075" s="45"/>
      <c r="M1075" s="240" t="s">
        <v>1</v>
      </c>
      <c r="N1075" s="241" t="s">
        <v>40</v>
      </c>
      <c r="O1075" s="93"/>
      <c r="P1075" s="242">
        <f>O1075*H1075</f>
        <v>0</v>
      </c>
      <c r="Q1075" s="242">
        <v>0</v>
      </c>
      <c r="R1075" s="242">
        <f>Q1075*H1075</f>
        <v>0</v>
      </c>
      <c r="S1075" s="242">
        <v>0</v>
      </c>
      <c r="T1075" s="243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44" t="s">
        <v>210</v>
      </c>
      <c r="AT1075" s="244" t="s">
        <v>160</v>
      </c>
      <c r="AU1075" s="244" t="s">
        <v>81</v>
      </c>
      <c r="AY1075" s="18" t="s">
        <v>158</v>
      </c>
      <c r="BE1075" s="245">
        <f>IF(N1075="základní",J1075,0)</f>
        <v>0</v>
      </c>
      <c r="BF1075" s="245">
        <f>IF(N1075="snížená",J1075,0)</f>
        <v>0</v>
      </c>
      <c r="BG1075" s="245">
        <f>IF(N1075="zákl. přenesená",J1075,0)</f>
        <v>0</v>
      </c>
      <c r="BH1075" s="245">
        <f>IF(N1075="sníž. přenesená",J1075,0)</f>
        <v>0</v>
      </c>
      <c r="BI1075" s="245">
        <f>IF(N1075="nulová",J1075,0)</f>
        <v>0</v>
      </c>
      <c r="BJ1075" s="18" t="s">
        <v>165</v>
      </c>
      <c r="BK1075" s="245">
        <f>ROUND(I1075*H1075,2)</f>
        <v>0</v>
      </c>
      <c r="BL1075" s="18" t="s">
        <v>210</v>
      </c>
      <c r="BM1075" s="244" t="s">
        <v>1629</v>
      </c>
    </row>
    <row r="1076" s="2" customFormat="1" ht="16.5" customHeight="1">
      <c r="A1076" s="39"/>
      <c r="B1076" s="40"/>
      <c r="C1076" s="279" t="s">
        <v>1630</v>
      </c>
      <c r="D1076" s="279" t="s">
        <v>355</v>
      </c>
      <c r="E1076" s="280" t="s">
        <v>1631</v>
      </c>
      <c r="F1076" s="281" t="s">
        <v>1632</v>
      </c>
      <c r="G1076" s="282" t="s">
        <v>198</v>
      </c>
      <c r="H1076" s="283">
        <v>9.4499999999999993</v>
      </c>
      <c r="I1076" s="284"/>
      <c r="J1076" s="285">
        <f>ROUND(I1076*H1076,2)</f>
        <v>0</v>
      </c>
      <c r="K1076" s="281" t="s">
        <v>164</v>
      </c>
      <c r="L1076" s="286"/>
      <c r="M1076" s="287" t="s">
        <v>1</v>
      </c>
      <c r="N1076" s="288" t="s">
        <v>40</v>
      </c>
      <c r="O1076" s="93"/>
      <c r="P1076" s="242">
        <f>O1076*H1076</f>
        <v>0</v>
      </c>
      <c r="Q1076" s="242">
        <v>0.00016000000000000001</v>
      </c>
      <c r="R1076" s="242">
        <f>Q1076*H1076</f>
        <v>0.0015120000000000001</v>
      </c>
      <c r="S1076" s="242">
        <v>0</v>
      </c>
      <c r="T1076" s="243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44" t="s">
        <v>254</v>
      </c>
      <c r="AT1076" s="244" t="s">
        <v>355</v>
      </c>
      <c r="AU1076" s="244" t="s">
        <v>81</v>
      </c>
      <c r="AY1076" s="18" t="s">
        <v>158</v>
      </c>
      <c r="BE1076" s="245">
        <f>IF(N1076="základní",J1076,0)</f>
        <v>0</v>
      </c>
      <c r="BF1076" s="245">
        <f>IF(N1076="snížená",J1076,0)</f>
        <v>0</v>
      </c>
      <c r="BG1076" s="245">
        <f>IF(N1076="zákl. přenesená",J1076,0)</f>
        <v>0</v>
      </c>
      <c r="BH1076" s="245">
        <f>IF(N1076="sníž. přenesená",J1076,0)</f>
        <v>0</v>
      </c>
      <c r="BI1076" s="245">
        <f>IF(N1076="nulová",J1076,0)</f>
        <v>0</v>
      </c>
      <c r="BJ1076" s="18" t="s">
        <v>165</v>
      </c>
      <c r="BK1076" s="245">
        <f>ROUND(I1076*H1076,2)</f>
        <v>0</v>
      </c>
      <c r="BL1076" s="18" t="s">
        <v>210</v>
      </c>
      <c r="BM1076" s="244" t="s">
        <v>1633</v>
      </c>
    </row>
    <row r="1077" s="14" customFormat="1">
      <c r="A1077" s="14"/>
      <c r="B1077" s="257"/>
      <c r="C1077" s="258"/>
      <c r="D1077" s="248" t="s">
        <v>166</v>
      </c>
      <c r="E1077" s="259" t="s">
        <v>1</v>
      </c>
      <c r="F1077" s="260" t="s">
        <v>1634</v>
      </c>
      <c r="G1077" s="258"/>
      <c r="H1077" s="261">
        <v>9.4499999999999993</v>
      </c>
      <c r="I1077" s="262"/>
      <c r="J1077" s="258"/>
      <c r="K1077" s="258"/>
      <c r="L1077" s="263"/>
      <c r="M1077" s="264"/>
      <c r="N1077" s="265"/>
      <c r="O1077" s="265"/>
      <c r="P1077" s="265"/>
      <c r="Q1077" s="265"/>
      <c r="R1077" s="265"/>
      <c r="S1077" s="265"/>
      <c r="T1077" s="266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7" t="s">
        <v>166</v>
      </c>
      <c r="AU1077" s="267" t="s">
        <v>81</v>
      </c>
      <c r="AV1077" s="14" t="s">
        <v>81</v>
      </c>
      <c r="AW1077" s="14" t="s">
        <v>30</v>
      </c>
      <c r="AX1077" s="14" t="s">
        <v>73</v>
      </c>
      <c r="AY1077" s="267" t="s">
        <v>158</v>
      </c>
    </row>
    <row r="1078" s="15" customFormat="1">
      <c r="A1078" s="15"/>
      <c r="B1078" s="268"/>
      <c r="C1078" s="269"/>
      <c r="D1078" s="248" t="s">
        <v>166</v>
      </c>
      <c r="E1078" s="270" t="s">
        <v>1</v>
      </c>
      <c r="F1078" s="271" t="s">
        <v>169</v>
      </c>
      <c r="G1078" s="269"/>
      <c r="H1078" s="272">
        <v>9.4499999999999993</v>
      </c>
      <c r="I1078" s="273"/>
      <c r="J1078" s="269"/>
      <c r="K1078" s="269"/>
      <c r="L1078" s="274"/>
      <c r="M1078" s="275"/>
      <c r="N1078" s="276"/>
      <c r="O1078" s="276"/>
      <c r="P1078" s="276"/>
      <c r="Q1078" s="276"/>
      <c r="R1078" s="276"/>
      <c r="S1078" s="276"/>
      <c r="T1078" s="277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78" t="s">
        <v>166</v>
      </c>
      <c r="AU1078" s="278" t="s">
        <v>81</v>
      </c>
      <c r="AV1078" s="15" t="s">
        <v>165</v>
      </c>
      <c r="AW1078" s="15" t="s">
        <v>30</v>
      </c>
      <c r="AX1078" s="15" t="s">
        <v>79</v>
      </c>
      <c r="AY1078" s="278" t="s">
        <v>158</v>
      </c>
    </row>
    <row r="1079" s="2" customFormat="1" ht="21.75" customHeight="1">
      <c r="A1079" s="39"/>
      <c r="B1079" s="40"/>
      <c r="C1079" s="233" t="s">
        <v>930</v>
      </c>
      <c r="D1079" s="233" t="s">
        <v>160</v>
      </c>
      <c r="E1079" s="234" t="s">
        <v>1635</v>
      </c>
      <c r="F1079" s="235" t="s">
        <v>1636</v>
      </c>
      <c r="G1079" s="236" t="s">
        <v>198</v>
      </c>
      <c r="H1079" s="237">
        <v>28</v>
      </c>
      <c r="I1079" s="238"/>
      <c r="J1079" s="239">
        <f>ROUND(I1079*H1079,2)</f>
        <v>0</v>
      </c>
      <c r="K1079" s="235" t="s">
        <v>164</v>
      </c>
      <c r="L1079" s="45"/>
      <c r="M1079" s="240" t="s">
        <v>1</v>
      </c>
      <c r="N1079" s="241" t="s">
        <v>40</v>
      </c>
      <c r="O1079" s="93"/>
      <c r="P1079" s="242">
        <f>O1079*H1079</f>
        <v>0</v>
      </c>
      <c r="Q1079" s="242">
        <v>0</v>
      </c>
      <c r="R1079" s="242">
        <f>Q1079*H1079</f>
        <v>0</v>
      </c>
      <c r="S1079" s="242">
        <v>0</v>
      </c>
      <c r="T1079" s="243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44" t="s">
        <v>210</v>
      </c>
      <c r="AT1079" s="244" t="s">
        <v>160</v>
      </c>
      <c r="AU1079" s="244" t="s">
        <v>81</v>
      </c>
      <c r="AY1079" s="18" t="s">
        <v>158</v>
      </c>
      <c r="BE1079" s="245">
        <f>IF(N1079="základní",J1079,0)</f>
        <v>0</v>
      </c>
      <c r="BF1079" s="245">
        <f>IF(N1079="snížená",J1079,0)</f>
        <v>0</v>
      </c>
      <c r="BG1079" s="245">
        <f>IF(N1079="zákl. přenesená",J1079,0)</f>
        <v>0</v>
      </c>
      <c r="BH1079" s="245">
        <f>IF(N1079="sníž. přenesená",J1079,0)</f>
        <v>0</v>
      </c>
      <c r="BI1079" s="245">
        <f>IF(N1079="nulová",J1079,0)</f>
        <v>0</v>
      </c>
      <c r="BJ1079" s="18" t="s">
        <v>165</v>
      </c>
      <c r="BK1079" s="245">
        <f>ROUND(I1079*H1079,2)</f>
        <v>0</v>
      </c>
      <c r="BL1079" s="18" t="s">
        <v>210</v>
      </c>
      <c r="BM1079" s="244" t="s">
        <v>1637</v>
      </c>
    </row>
    <row r="1080" s="2" customFormat="1" ht="21.75" customHeight="1">
      <c r="A1080" s="39"/>
      <c r="B1080" s="40"/>
      <c r="C1080" s="279" t="s">
        <v>1638</v>
      </c>
      <c r="D1080" s="279" t="s">
        <v>355</v>
      </c>
      <c r="E1080" s="280" t="s">
        <v>1639</v>
      </c>
      <c r="F1080" s="281" t="s">
        <v>1640</v>
      </c>
      <c r="G1080" s="282" t="s">
        <v>198</v>
      </c>
      <c r="H1080" s="283">
        <v>29.399999999999999</v>
      </c>
      <c r="I1080" s="284"/>
      <c r="J1080" s="285">
        <f>ROUND(I1080*H1080,2)</f>
        <v>0</v>
      </c>
      <c r="K1080" s="281" t="s">
        <v>164</v>
      </c>
      <c r="L1080" s="286"/>
      <c r="M1080" s="287" t="s">
        <v>1</v>
      </c>
      <c r="N1080" s="288" t="s">
        <v>40</v>
      </c>
      <c r="O1080" s="93"/>
      <c r="P1080" s="242">
        <f>O1080*H1080</f>
        <v>0</v>
      </c>
      <c r="Q1080" s="242">
        <v>0.00055000000000000003</v>
      </c>
      <c r="R1080" s="242">
        <f>Q1080*H1080</f>
        <v>0.01617</v>
      </c>
      <c r="S1080" s="242">
        <v>0</v>
      </c>
      <c r="T1080" s="243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44" t="s">
        <v>254</v>
      </c>
      <c r="AT1080" s="244" t="s">
        <v>355</v>
      </c>
      <c r="AU1080" s="244" t="s">
        <v>81</v>
      </c>
      <c r="AY1080" s="18" t="s">
        <v>158</v>
      </c>
      <c r="BE1080" s="245">
        <f>IF(N1080="základní",J1080,0)</f>
        <v>0</v>
      </c>
      <c r="BF1080" s="245">
        <f>IF(N1080="snížená",J1080,0)</f>
        <v>0</v>
      </c>
      <c r="BG1080" s="245">
        <f>IF(N1080="zákl. přenesená",J1080,0)</f>
        <v>0</v>
      </c>
      <c r="BH1080" s="245">
        <f>IF(N1080="sníž. přenesená",J1080,0)</f>
        <v>0</v>
      </c>
      <c r="BI1080" s="245">
        <f>IF(N1080="nulová",J1080,0)</f>
        <v>0</v>
      </c>
      <c r="BJ1080" s="18" t="s">
        <v>165</v>
      </c>
      <c r="BK1080" s="245">
        <f>ROUND(I1080*H1080,2)</f>
        <v>0</v>
      </c>
      <c r="BL1080" s="18" t="s">
        <v>210</v>
      </c>
      <c r="BM1080" s="244" t="s">
        <v>1641</v>
      </c>
    </row>
    <row r="1081" s="14" customFormat="1">
      <c r="A1081" s="14"/>
      <c r="B1081" s="257"/>
      <c r="C1081" s="258"/>
      <c r="D1081" s="248" t="s">
        <v>166</v>
      </c>
      <c r="E1081" s="259" t="s">
        <v>1</v>
      </c>
      <c r="F1081" s="260" t="s">
        <v>1642</v>
      </c>
      <c r="G1081" s="258"/>
      <c r="H1081" s="261">
        <v>29.399999999999999</v>
      </c>
      <c r="I1081" s="262"/>
      <c r="J1081" s="258"/>
      <c r="K1081" s="258"/>
      <c r="L1081" s="263"/>
      <c r="M1081" s="264"/>
      <c r="N1081" s="265"/>
      <c r="O1081" s="265"/>
      <c r="P1081" s="265"/>
      <c r="Q1081" s="265"/>
      <c r="R1081" s="265"/>
      <c r="S1081" s="265"/>
      <c r="T1081" s="26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7" t="s">
        <v>166</v>
      </c>
      <c r="AU1081" s="267" t="s">
        <v>81</v>
      </c>
      <c r="AV1081" s="14" t="s">
        <v>81</v>
      </c>
      <c r="AW1081" s="14" t="s">
        <v>30</v>
      </c>
      <c r="AX1081" s="14" t="s">
        <v>73</v>
      </c>
      <c r="AY1081" s="267" t="s">
        <v>158</v>
      </c>
    </row>
    <row r="1082" s="15" customFormat="1">
      <c r="A1082" s="15"/>
      <c r="B1082" s="268"/>
      <c r="C1082" s="269"/>
      <c r="D1082" s="248" t="s">
        <v>166</v>
      </c>
      <c r="E1082" s="270" t="s">
        <v>1</v>
      </c>
      <c r="F1082" s="271" t="s">
        <v>169</v>
      </c>
      <c r="G1082" s="269"/>
      <c r="H1082" s="272">
        <v>29.399999999999999</v>
      </c>
      <c r="I1082" s="273"/>
      <c r="J1082" s="269"/>
      <c r="K1082" s="269"/>
      <c r="L1082" s="274"/>
      <c r="M1082" s="275"/>
      <c r="N1082" s="276"/>
      <c r="O1082" s="276"/>
      <c r="P1082" s="276"/>
      <c r="Q1082" s="276"/>
      <c r="R1082" s="276"/>
      <c r="S1082" s="276"/>
      <c r="T1082" s="277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78" t="s">
        <v>166</v>
      </c>
      <c r="AU1082" s="278" t="s">
        <v>81</v>
      </c>
      <c r="AV1082" s="15" t="s">
        <v>165</v>
      </c>
      <c r="AW1082" s="15" t="s">
        <v>30</v>
      </c>
      <c r="AX1082" s="15" t="s">
        <v>79</v>
      </c>
      <c r="AY1082" s="278" t="s">
        <v>158</v>
      </c>
    </row>
    <row r="1083" s="2" customFormat="1" ht="21.75" customHeight="1">
      <c r="A1083" s="39"/>
      <c r="B1083" s="40"/>
      <c r="C1083" s="233" t="s">
        <v>934</v>
      </c>
      <c r="D1083" s="233" t="s">
        <v>160</v>
      </c>
      <c r="E1083" s="234" t="s">
        <v>1643</v>
      </c>
      <c r="F1083" s="235" t="s">
        <v>1644</v>
      </c>
      <c r="G1083" s="236" t="s">
        <v>198</v>
      </c>
      <c r="H1083" s="237">
        <v>30</v>
      </c>
      <c r="I1083" s="238"/>
      <c r="J1083" s="239">
        <f>ROUND(I1083*H1083,2)</f>
        <v>0</v>
      </c>
      <c r="K1083" s="235" t="s">
        <v>164</v>
      </c>
      <c r="L1083" s="45"/>
      <c r="M1083" s="240" t="s">
        <v>1</v>
      </c>
      <c r="N1083" s="241" t="s">
        <v>40</v>
      </c>
      <c r="O1083" s="93"/>
      <c r="P1083" s="242">
        <f>O1083*H1083</f>
        <v>0</v>
      </c>
      <c r="Q1083" s="242">
        <v>0</v>
      </c>
      <c r="R1083" s="242">
        <f>Q1083*H1083</f>
        <v>0</v>
      </c>
      <c r="S1083" s="242">
        <v>0</v>
      </c>
      <c r="T1083" s="243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44" t="s">
        <v>210</v>
      </c>
      <c r="AT1083" s="244" t="s">
        <v>160</v>
      </c>
      <c r="AU1083" s="244" t="s">
        <v>81</v>
      </c>
      <c r="AY1083" s="18" t="s">
        <v>158</v>
      </c>
      <c r="BE1083" s="245">
        <f>IF(N1083="základní",J1083,0)</f>
        <v>0</v>
      </c>
      <c r="BF1083" s="245">
        <f>IF(N1083="snížená",J1083,0)</f>
        <v>0</v>
      </c>
      <c r="BG1083" s="245">
        <f>IF(N1083="zákl. přenesená",J1083,0)</f>
        <v>0</v>
      </c>
      <c r="BH1083" s="245">
        <f>IF(N1083="sníž. přenesená",J1083,0)</f>
        <v>0</v>
      </c>
      <c r="BI1083" s="245">
        <f>IF(N1083="nulová",J1083,0)</f>
        <v>0</v>
      </c>
      <c r="BJ1083" s="18" t="s">
        <v>165</v>
      </c>
      <c r="BK1083" s="245">
        <f>ROUND(I1083*H1083,2)</f>
        <v>0</v>
      </c>
      <c r="BL1083" s="18" t="s">
        <v>210</v>
      </c>
      <c r="BM1083" s="244" t="s">
        <v>1645</v>
      </c>
    </row>
    <row r="1084" s="2" customFormat="1" ht="16.5" customHeight="1">
      <c r="A1084" s="39"/>
      <c r="B1084" s="40"/>
      <c r="C1084" s="279" t="s">
        <v>1646</v>
      </c>
      <c r="D1084" s="279" t="s">
        <v>355</v>
      </c>
      <c r="E1084" s="280" t="s">
        <v>1647</v>
      </c>
      <c r="F1084" s="281" t="s">
        <v>1648</v>
      </c>
      <c r="G1084" s="282" t="s">
        <v>198</v>
      </c>
      <c r="H1084" s="283">
        <v>31.5</v>
      </c>
      <c r="I1084" s="284"/>
      <c r="J1084" s="285">
        <f>ROUND(I1084*H1084,2)</f>
        <v>0</v>
      </c>
      <c r="K1084" s="281" t="s">
        <v>164</v>
      </c>
      <c r="L1084" s="286"/>
      <c r="M1084" s="287" t="s">
        <v>1</v>
      </c>
      <c r="N1084" s="288" t="s">
        <v>40</v>
      </c>
      <c r="O1084" s="93"/>
      <c r="P1084" s="242">
        <f>O1084*H1084</f>
        <v>0</v>
      </c>
      <c r="Q1084" s="242">
        <v>0.00014999999999999999</v>
      </c>
      <c r="R1084" s="242">
        <f>Q1084*H1084</f>
        <v>0.0047249999999999992</v>
      </c>
      <c r="S1084" s="242">
        <v>0</v>
      </c>
      <c r="T1084" s="243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44" t="s">
        <v>254</v>
      </c>
      <c r="AT1084" s="244" t="s">
        <v>355</v>
      </c>
      <c r="AU1084" s="244" t="s">
        <v>81</v>
      </c>
      <c r="AY1084" s="18" t="s">
        <v>158</v>
      </c>
      <c r="BE1084" s="245">
        <f>IF(N1084="základní",J1084,0)</f>
        <v>0</v>
      </c>
      <c r="BF1084" s="245">
        <f>IF(N1084="snížená",J1084,0)</f>
        <v>0</v>
      </c>
      <c r="BG1084" s="245">
        <f>IF(N1084="zákl. přenesená",J1084,0)</f>
        <v>0</v>
      </c>
      <c r="BH1084" s="245">
        <f>IF(N1084="sníž. přenesená",J1084,0)</f>
        <v>0</v>
      </c>
      <c r="BI1084" s="245">
        <f>IF(N1084="nulová",J1084,0)</f>
        <v>0</v>
      </c>
      <c r="BJ1084" s="18" t="s">
        <v>165</v>
      </c>
      <c r="BK1084" s="245">
        <f>ROUND(I1084*H1084,2)</f>
        <v>0</v>
      </c>
      <c r="BL1084" s="18" t="s">
        <v>210</v>
      </c>
      <c r="BM1084" s="244" t="s">
        <v>1649</v>
      </c>
    </row>
    <row r="1085" s="14" customFormat="1">
      <c r="A1085" s="14"/>
      <c r="B1085" s="257"/>
      <c r="C1085" s="258"/>
      <c r="D1085" s="248" t="s">
        <v>166</v>
      </c>
      <c r="E1085" s="259" t="s">
        <v>1</v>
      </c>
      <c r="F1085" s="260" t="s">
        <v>1650</v>
      </c>
      <c r="G1085" s="258"/>
      <c r="H1085" s="261">
        <v>31.5</v>
      </c>
      <c r="I1085" s="262"/>
      <c r="J1085" s="258"/>
      <c r="K1085" s="258"/>
      <c r="L1085" s="263"/>
      <c r="M1085" s="264"/>
      <c r="N1085" s="265"/>
      <c r="O1085" s="265"/>
      <c r="P1085" s="265"/>
      <c r="Q1085" s="265"/>
      <c r="R1085" s="265"/>
      <c r="S1085" s="265"/>
      <c r="T1085" s="266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7" t="s">
        <v>166</v>
      </c>
      <c r="AU1085" s="267" t="s">
        <v>81</v>
      </c>
      <c r="AV1085" s="14" t="s">
        <v>81</v>
      </c>
      <c r="AW1085" s="14" t="s">
        <v>30</v>
      </c>
      <c r="AX1085" s="14" t="s">
        <v>73</v>
      </c>
      <c r="AY1085" s="267" t="s">
        <v>158</v>
      </c>
    </row>
    <row r="1086" s="15" customFormat="1">
      <c r="A1086" s="15"/>
      <c r="B1086" s="268"/>
      <c r="C1086" s="269"/>
      <c r="D1086" s="248" t="s">
        <v>166</v>
      </c>
      <c r="E1086" s="270" t="s">
        <v>1</v>
      </c>
      <c r="F1086" s="271" t="s">
        <v>169</v>
      </c>
      <c r="G1086" s="269"/>
      <c r="H1086" s="272">
        <v>31.5</v>
      </c>
      <c r="I1086" s="273"/>
      <c r="J1086" s="269"/>
      <c r="K1086" s="269"/>
      <c r="L1086" s="274"/>
      <c r="M1086" s="275"/>
      <c r="N1086" s="276"/>
      <c r="O1086" s="276"/>
      <c r="P1086" s="276"/>
      <c r="Q1086" s="276"/>
      <c r="R1086" s="276"/>
      <c r="S1086" s="276"/>
      <c r="T1086" s="277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78" t="s">
        <v>166</v>
      </c>
      <c r="AU1086" s="278" t="s">
        <v>81</v>
      </c>
      <c r="AV1086" s="15" t="s">
        <v>165</v>
      </c>
      <c r="AW1086" s="15" t="s">
        <v>30</v>
      </c>
      <c r="AX1086" s="15" t="s">
        <v>79</v>
      </c>
      <c r="AY1086" s="278" t="s">
        <v>158</v>
      </c>
    </row>
    <row r="1087" s="2" customFormat="1" ht="16.5" customHeight="1">
      <c r="A1087" s="39"/>
      <c r="B1087" s="40"/>
      <c r="C1087" s="233" t="s">
        <v>939</v>
      </c>
      <c r="D1087" s="233" t="s">
        <v>160</v>
      </c>
      <c r="E1087" s="234" t="s">
        <v>1651</v>
      </c>
      <c r="F1087" s="235" t="s">
        <v>1652</v>
      </c>
      <c r="G1087" s="236" t="s">
        <v>198</v>
      </c>
      <c r="H1087" s="237">
        <v>9.3300000000000001</v>
      </c>
      <c r="I1087" s="238"/>
      <c r="J1087" s="239">
        <f>ROUND(I1087*H1087,2)</f>
        <v>0</v>
      </c>
      <c r="K1087" s="235" t="s">
        <v>164</v>
      </c>
      <c r="L1087" s="45"/>
      <c r="M1087" s="240" t="s">
        <v>1</v>
      </c>
      <c r="N1087" s="241" t="s">
        <v>40</v>
      </c>
      <c r="O1087" s="93"/>
      <c r="P1087" s="242">
        <f>O1087*H1087</f>
        <v>0</v>
      </c>
      <c r="Q1087" s="242">
        <v>0</v>
      </c>
      <c r="R1087" s="242">
        <f>Q1087*H1087</f>
        <v>0</v>
      </c>
      <c r="S1087" s="242">
        <v>0</v>
      </c>
      <c r="T1087" s="243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44" t="s">
        <v>210</v>
      </c>
      <c r="AT1087" s="244" t="s">
        <v>160</v>
      </c>
      <c r="AU1087" s="244" t="s">
        <v>81</v>
      </c>
      <c r="AY1087" s="18" t="s">
        <v>158</v>
      </c>
      <c r="BE1087" s="245">
        <f>IF(N1087="základní",J1087,0)</f>
        <v>0</v>
      </c>
      <c r="BF1087" s="245">
        <f>IF(N1087="snížená",J1087,0)</f>
        <v>0</v>
      </c>
      <c r="BG1087" s="245">
        <f>IF(N1087="zákl. přenesená",J1087,0)</f>
        <v>0</v>
      </c>
      <c r="BH1087" s="245">
        <f>IF(N1087="sníž. přenesená",J1087,0)</f>
        <v>0</v>
      </c>
      <c r="BI1087" s="245">
        <f>IF(N1087="nulová",J1087,0)</f>
        <v>0</v>
      </c>
      <c r="BJ1087" s="18" t="s">
        <v>165</v>
      </c>
      <c r="BK1087" s="245">
        <f>ROUND(I1087*H1087,2)</f>
        <v>0</v>
      </c>
      <c r="BL1087" s="18" t="s">
        <v>210</v>
      </c>
      <c r="BM1087" s="244" t="s">
        <v>1653</v>
      </c>
    </row>
    <row r="1088" s="14" customFormat="1">
      <c r="A1088" s="14"/>
      <c r="B1088" s="257"/>
      <c r="C1088" s="258"/>
      <c r="D1088" s="248" t="s">
        <v>166</v>
      </c>
      <c r="E1088" s="259" t="s">
        <v>1</v>
      </c>
      <c r="F1088" s="260" t="s">
        <v>1654</v>
      </c>
      <c r="G1088" s="258"/>
      <c r="H1088" s="261">
        <v>9.3300000000000001</v>
      </c>
      <c r="I1088" s="262"/>
      <c r="J1088" s="258"/>
      <c r="K1088" s="258"/>
      <c r="L1088" s="263"/>
      <c r="M1088" s="264"/>
      <c r="N1088" s="265"/>
      <c r="O1088" s="265"/>
      <c r="P1088" s="265"/>
      <c r="Q1088" s="265"/>
      <c r="R1088" s="265"/>
      <c r="S1088" s="265"/>
      <c r="T1088" s="266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7" t="s">
        <v>166</v>
      </c>
      <c r="AU1088" s="267" t="s">
        <v>81</v>
      </c>
      <c r="AV1088" s="14" t="s">
        <v>81</v>
      </c>
      <c r="AW1088" s="14" t="s">
        <v>30</v>
      </c>
      <c r="AX1088" s="14" t="s">
        <v>73</v>
      </c>
      <c r="AY1088" s="267" t="s">
        <v>158</v>
      </c>
    </row>
    <row r="1089" s="15" customFormat="1">
      <c r="A1089" s="15"/>
      <c r="B1089" s="268"/>
      <c r="C1089" s="269"/>
      <c r="D1089" s="248" t="s">
        <v>166</v>
      </c>
      <c r="E1089" s="270" t="s">
        <v>1</v>
      </c>
      <c r="F1089" s="271" t="s">
        <v>169</v>
      </c>
      <c r="G1089" s="269"/>
      <c r="H1089" s="272">
        <v>9.3300000000000001</v>
      </c>
      <c r="I1089" s="273"/>
      <c r="J1089" s="269"/>
      <c r="K1089" s="269"/>
      <c r="L1089" s="274"/>
      <c r="M1089" s="275"/>
      <c r="N1089" s="276"/>
      <c r="O1089" s="276"/>
      <c r="P1089" s="276"/>
      <c r="Q1089" s="276"/>
      <c r="R1089" s="276"/>
      <c r="S1089" s="276"/>
      <c r="T1089" s="277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78" t="s">
        <v>166</v>
      </c>
      <c r="AU1089" s="278" t="s">
        <v>81</v>
      </c>
      <c r="AV1089" s="15" t="s">
        <v>165</v>
      </c>
      <c r="AW1089" s="15" t="s">
        <v>30</v>
      </c>
      <c r="AX1089" s="15" t="s">
        <v>79</v>
      </c>
      <c r="AY1089" s="278" t="s">
        <v>158</v>
      </c>
    </row>
    <row r="1090" s="2" customFormat="1" ht="16.5" customHeight="1">
      <c r="A1090" s="39"/>
      <c r="B1090" s="40"/>
      <c r="C1090" s="279" t="s">
        <v>1655</v>
      </c>
      <c r="D1090" s="279" t="s">
        <v>355</v>
      </c>
      <c r="E1090" s="280" t="s">
        <v>1656</v>
      </c>
      <c r="F1090" s="281" t="s">
        <v>1657</v>
      </c>
      <c r="G1090" s="282" t="s">
        <v>198</v>
      </c>
      <c r="H1090" s="283">
        <v>9.3300000000000001</v>
      </c>
      <c r="I1090" s="284"/>
      <c r="J1090" s="285">
        <f>ROUND(I1090*H1090,2)</f>
        <v>0</v>
      </c>
      <c r="K1090" s="281" t="s">
        <v>164</v>
      </c>
      <c r="L1090" s="286"/>
      <c r="M1090" s="287" t="s">
        <v>1</v>
      </c>
      <c r="N1090" s="288" t="s">
        <v>40</v>
      </c>
      <c r="O1090" s="93"/>
      <c r="P1090" s="242">
        <f>O1090*H1090</f>
        <v>0</v>
      </c>
      <c r="Q1090" s="242">
        <v>0.094</v>
      </c>
      <c r="R1090" s="242">
        <f>Q1090*H1090</f>
        <v>0.87702000000000002</v>
      </c>
      <c r="S1090" s="242">
        <v>0</v>
      </c>
      <c r="T1090" s="243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44" t="s">
        <v>254</v>
      </c>
      <c r="AT1090" s="244" t="s">
        <v>355</v>
      </c>
      <c r="AU1090" s="244" t="s">
        <v>81</v>
      </c>
      <c r="AY1090" s="18" t="s">
        <v>158</v>
      </c>
      <c r="BE1090" s="245">
        <f>IF(N1090="základní",J1090,0)</f>
        <v>0</v>
      </c>
      <c r="BF1090" s="245">
        <f>IF(N1090="snížená",J1090,0)</f>
        <v>0</v>
      </c>
      <c r="BG1090" s="245">
        <f>IF(N1090="zákl. přenesená",J1090,0)</f>
        <v>0</v>
      </c>
      <c r="BH1090" s="245">
        <f>IF(N1090="sníž. přenesená",J1090,0)</f>
        <v>0</v>
      </c>
      <c r="BI1090" s="245">
        <f>IF(N1090="nulová",J1090,0)</f>
        <v>0</v>
      </c>
      <c r="BJ1090" s="18" t="s">
        <v>165</v>
      </c>
      <c r="BK1090" s="245">
        <f>ROUND(I1090*H1090,2)</f>
        <v>0</v>
      </c>
      <c r="BL1090" s="18" t="s">
        <v>210</v>
      </c>
      <c r="BM1090" s="244" t="s">
        <v>1658</v>
      </c>
    </row>
    <row r="1091" s="2" customFormat="1" ht="16.5" customHeight="1">
      <c r="A1091" s="39"/>
      <c r="B1091" s="40"/>
      <c r="C1091" s="279" t="s">
        <v>944</v>
      </c>
      <c r="D1091" s="279" t="s">
        <v>355</v>
      </c>
      <c r="E1091" s="280" t="s">
        <v>1659</v>
      </c>
      <c r="F1091" s="281" t="s">
        <v>1660</v>
      </c>
      <c r="G1091" s="282" t="s">
        <v>198</v>
      </c>
      <c r="H1091" s="283">
        <v>9.3300000000000001</v>
      </c>
      <c r="I1091" s="284"/>
      <c r="J1091" s="285">
        <f>ROUND(I1091*H1091,2)</f>
        <v>0</v>
      </c>
      <c r="K1091" s="281" t="s">
        <v>164</v>
      </c>
      <c r="L1091" s="286"/>
      <c r="M1091" s="287" t="s">
        <v>1</v>
      </c>
      <c r="N1091" s="288" t="s">
        <v>40</v>
      </c>
      <c r="O1091" s="93"/>
      <c r="P1091" s="242">
        <f>O1091*H1091</f>
        <v>0</v>
      </c>
      <c r="Q1091" s="242">
        <v>0.037999999999999999</v>
      </c>
      <c r="R1091" s="242">
        <f>Q1091*H1091</f>
        <v>0.35453999999999997</v>
      </c>
      <c r="S1091" s="242">
        <v>0</v>
      </c>
      <c r="T1091" s="243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44" t="s">
        <v>254</v>
      </c>
      <c r="AT1091" s="244" t="s">
        <v>355</v>
      </c>
      <c r="AU1091" s="244" t="s">
        <v>81</v>
      </c>
      <c r="AY1091" s="18" t="s">
        <v>158</v>
      </c>
      <c r="BE1091" s="245">
        <f>IF(N1091="základní",J1091,0)</f>
        <v>0</v>
      </c>
      <c r="BF1091" s="245">
        <f>IF(N1091="snížená",J1091,0)</f>
        <v>0</v>
      </c>
      <c r="BG1091" s="245">
        <f>IF(N1091="zákl. přenesená",J1091,0)</f>
        <v>0</v>
      </c>
      <c r="BH1091" s="245">
        <f>IF(N1091="sníž. přenesená",J1091,0)</f>
        <v>0</v>
      </c>
      <c r="BI1091" s="245">
        <f>IF(N1091="nulová",J1091,0)</f>
        <v>0</v>
      </c>
      <c r="BJ1091" s="18" t="s">
        <v>165</v>
      </c>
      <c r="BK1091" s="245">
        <f>ROUND(I1091*H1091,2)</f>
        <v>0</v>
      </c>
      <c r="BL1091" s="18" t="s">
        <v>210</v>
      </c>
      <c r="BM1091" s="244" t="s">
        <v>1661</v>
      </c>
    </row>
    <row r="1092" s="2" customFormat="1" ht="16.5" customHeight="1">
      <c r="A1092" s="39"/>
      <c r="B1092" s="40"/>
      <c r="C1092" s="233" t="s">
        <v>1662</v>
      </c>
      <c r="D1092" s="233" t="s">
        <v>160</v>
      </c>
      <c r="E1092" s="234" t="s">
        <v>1663</v>
      </c>
      <c r="F1092" s="235" t="s">
        <v>1664</v>
      </c>
      <c r="G1092" s="236" t="s">
        <v>329</v>
      </c>
      <c r="H1092" s="237">
        <v>1</v>
      </c>
      <c r="I1092" s="238"/>
      <c r="J1092" s="239">
        <f>ROUND(I1092*H1092,2)</f>
        <v>0</v>
      </c>
      <c r="K1092" s="235" t="s">
        <v>164</v>
      </c>
      <c r="L1092" s="45"/>
      <c r="M1092" s="240" t="s">
        <v>1</v>
      </c>
      <c r="N1092" s="241" t="s">
        <v>40</v>
      </c>
      <c r="O1092" s="93"/>
      <c r="P1092" s="242">
        <f>O1092*H1092</f>
        <v>0</v>
      </c>
      <c r="Q1092" s="242">
        <v>0</v>
      </c>
      <c r="R1092" s="242">
        <f>Q1092*H1092</f>
        <v>0</v>
      </c>
      <c r="S1092" s="242">
        <v>0</v>
      </c>
      <c r="T1092" s="243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44" t="s">
        <v>210</v>
      </c>
      <c r="AT1092" s="244" t="s">
        <v>160</v>
      </c>
      <c r="AU1092" s="244" t="s">
        <v>81</v>
      </c>
      <c r="AY1092" s="18" t="s">
        <v>158</v>
      </c>
      <c r="BE1092" s="245">
        <f>IF(N1092="základní",J1092,0)</f>
        <v>0</v>
      </c>
      <c r="BF1092" s="245">
        <f>IF(N1092="snížená",J1092,0)</f>
        <v>0</v>
      </c>
      <c r="BG1092" s="245">
        <f>IF(N1092="zákl. přenesená",J1092,0)</f>
        <v>0</v>
      </c>
      <c r="BH1092" s="245">
        <f>IF(N1092="sníž. přenesená",J1092,0)</f>
        <v>0</v>
      </c>
      <c r="BI1092" s="245">
        <f>IF(N1092="nulová",J1092,0)</f>
        <v>0</v>
      </c>
      <c r="BJ1092" s="18" t="s">
        <v>165</v>
      </c>
      <c r="BK1092" s="245">
        <f>ROUND(I1092*H1092,2)</f>
        <v>0</v>
      </c>
      <c r="BL1092" s="18" t="s">
        <v>210</v>
      </c>
      <c r="BM1092" s="244" t="s">
        <v>1665</v>
      </c>
    </row>
    <row r="1093" s="2" customFormat="1" ht="16.5" customHeight="1">
      <c r="A1093" s="39"/>
      <c r="B1093" s="40"/>
      <c r="C1093" s="279" t="s">
        <v>949</v>
      </c>
      <c r="D1093" s="279" t="s">
        <v>355</v>
      </c>
      <c r="E1093" s="280" t="s">
        <v>1666</v>
      </c>
      <c r="F1093" s="281" t="s">
        <v>1667</v>
      </c>
      <c r="G1093" s="282" t="s">
        <v>329</v>
      </c>
      <c r="H1093" s="283">
        <v>1</v>
      </c>
      <c r="I1093" s="284"/>
      <c r="J1093" s="285">
        <f>ROUND(I1093*H1093,2)</f>
        <v>0</v>
      </c>
      <c r="K1093" s="281" t="s">
        <v>1</v>
      </c>
      <c r="L1093" s="286"/>
      <c r="M1093" s="287" t="s">
        <v>1</v>
      </c>
      <c r="N1093" s="288" t="s">
        <v>40</v>
      </c>
      <c r="O1093" s="93"/>
      <c r="P1093" s="242">
        <f>O1093*H1093</f>
        <v>0</v>
      </c>
      <c r="Q1093" s="242">
        <v>0</v>
      </c>
      <c r="R1093" s="242">
        <f>Q1093*H1093</f>
        <v>0</v>
      </c>
      <c r="S1093" s="242">
        <v>0</v>
      </c>
      <c r="T1093" s="243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44" t="s">
        <v>254</v>
      </c>
      <c r="AT1093" s="244" t="s">
        <v>355</v>
      </c>
      <c r="AU1093" s="244" t="s">
        <v>81</v>
      </c>
      <c r="AY1093" s="18" t="s">
        <v>158</v>
      </c>
      <c r="BE1093" s="245">
        <f>IF(N1093="základní",J1093,0)</f>
        <v>0</v>
      </c>
      <c r="BF1093" s="245">
        <f>IF(N1093="snížená",J1093,0)</f>
        <v>0</v>
      </c>
      <c r="BG1093" s="245">
        <f>IF(N1093="zákl. přenesená",J1093,0)</f>
        <v>0</v>
      </c>
      <c r="BH1093" s="245">
        <f>IF(N1093="sníž. přenesená",J1093,0)</f>
        <v>0</v>
      </c>
      <c r="BI1093" s="245">
        <f>IF(N1093="nulová",J1093,0)</f>
        <v>0</v>
      </c>
      <c r="BJ1093" s="18" t="s">
        <v>165</v>
      </c>
      <c r="BK1093" s="245">
        <f>ROUND(I1093*H1093,2)</f>
        <v>0</v>
      </c>
      <c r="BL1093" s="18" t="s">
        <v>210</v>
      </c>
      <c r="BM1093" s="244" t="s">
        <v>1668</v>
      </c>
    </row>
    <row r="1094" s="2" customFormat="1" ht="16.5" customHeight="1">
      <c r="A1094" s="39"/>
      <c r="B1094" s="40"/>
      <c r="C1094" s="233" t="s">
        <v>1669</v>
      </c>
      <c r="D1094" s="233" t="s">
        <v>160</v>
      </c>
      <c r="E1094" s="234" t="s">
        <v>1670</v>
      </c>
      <c r="F1094" s="235" t="s">
        <v>1671</v>
      </c>
      <c r="G1094" s="236" t="s">
        <v>329</v>
      </c>
      <c r="H1094" s="237">
        <v>18</v>
      </c>
      <c r="I1094" s="238"/>
      <c r="J1094" s="239">
        <f>ROUND(I1094*H1094,2)</f>
        <v>0</v>
      </c>
      <c r="K1094" s="235" t="s">
        <v>164</v>
      </c>
      <c r="L1094" s="45"/>
      <c r="M1094" s="240" t="s">
        <v>1</v>
      </c>
      <c r="N1094" s="241" t="s">
        <v>40</v>
      </c>
      <c r="O1094" s="93"/>
      <c r="P1094" s="242">
        <f>O1094*H1094</f>
        <v>0</v>
      </c>
      <c r="Q1094" s="242">
        <v>0</v>
      </c>
      <c r="R1094" s="242">
        <f>Q1094*H1094</f>
        <v>0</v>
      </c>
      <c r="S1094" s="242">
        <v>0</v>
      </c>
      <c r="T1094" s="243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44" t="s">
        <v>210</v>
      </c>
      <c r="AT1094" s="244" t="s">
        <v>160</v>
      </c>
      <c r="AU1094" s="244" t="s">
        <v>81</v>
      </c>
      <c r="AY1094" s="18" t="s">
        <v>158</v>
      </c>
      <c r="BE1094" s="245">
        <f>IF(N1094="základní",J1094,0)</f>
        <v>0</v>
      </c>
      <c r="BF1094" s="245">
        <f>IF(N1094="snížená",J1094,0)</f>
        <v>0</v>
      </c>
      <c r="BG1094" s="245">
        <f>IF(N1094="zákl. přenesená",J1094,0)</f>
        <v>0</v>
      </c>
      <c r="BH1094" s="245">
        <f>IF(N1094="sníž. přenesená",J1094,0)</f>
        <v>0</v>
      </c>
      <c r="BI1094" s="245">
        <f>IF(N1094="nulová",J1094,0)</f>
        <v>0</v>
      </c>
      <c r="BJ1094" s="18" t="s">
        <v>165</v>
      </c>
      <c r="BK1094" s="245">
        <f>ROUND(I1094*H1094,2)</f>
        <v>0</v>
      </c>
      <c r="BL1094" s="18" t="s">
        <v>210</v>
      </c>
      <c r="BM1094" s="244" t="s">
        <v>1672</v>
      </c>
    </row>
    <row r="1095" s="2" customFormat="1" ht="21.75" customHeight="1">
      <c r="A1095" s="39"/>
      <c r="B1095" s="40"/>
      <c r="C1095" s="279" t="s">
        <v>955</v>
      </c>
      <c r="D1095" s="279" t="s">
        <v>355</v>
      </c>
      <c r="E1095" s="280" t="s">
        <v>1673</v>
      </c>
      <c r="F1095" s="281" t="s">
        <v>1674</v>
      </c>
      <c r="G1095" s="282" t="s">
        <v>329</v>
      </c>
      <c r="H1095" s="283">
        <v>18</v>
      </c>
      <c r="I1095" s="284"/>
      <c r="J1095" s="285">
        <f>ROUND(I1095*H1095,2)</f>
        <v>0</v>
      </c>
      <c r="K1095" s="281" t="s">
        <v>164</v>
      </c>
      <c r="L1095" s="286"/>
      <c r="M1095" s="287" t="s">
        <v>1</v>
      </c>
      <c r="N1095" s="288" t="s">
        <v>40</v>
      </c>
      <c r="O1095" s="93"/>
      <c r="P1095" s="242">
        <f>O1095*H1095</f>
        <v>0</v>
      </c>
      <c r="Q1095" s="242">
        <v>5.0000000000000002E-05</v>
      </c>
      <c r="R1095" s="242">
        <f>Q1095*H1095</f>
        <v>0.00090000000000000008</v>
      </c>
      <c r="S1095" s="242">
        <v>0</v>
      </c>
      <c r="T1095" s="243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44" t="s">
        <v>254</v>
      </c>
      <c r="AT1095" s="244" t="s">
        <v>355</v>
      </c>
      <c r="AU1095" s="244" t="s">
        <v>81</v>
      </c>
      <c r="AY1095" s="18" t="s">
        <v>158</v>
      </c>
      <c r="BE1095" s="245">
        <f>IF(N1095="základní",J1095,0)</f>
        <v>0</v>
      </c>
      <c r="BF1095" s="245">
        <f>IF(N1095="snížená",J1095,0)</f>
        <v>0</v>
      </c>
      <c r="BG1095" s="245">
        <f>IF(N1095="zákl. přenesená",J1095,0)</f>
        <v>0</v>
      </c>
      <c r="BH1095" s="245">
        <f>IF(N1095="sníž. přenesená",J1095,0)</f>
        <v>0</v>
      </c>
      <c r="BI1095" s="245">
        <f>IF(N1095="nulová",J1095,0)</f>
        <v>0</v>
      </c>
      <c r="BJ1095" s="18" t="s">
        <v>165</v>
      </c>
      <c r="BK1095" s="245">
        <f>ROUND(I1095*H1095,2)</f>
        <v>0</v>
      </c>
      <c r="BL1095" s="18" t="s">
        <v>210</v>
      </c>
      <c r="BM1095" s="244" t="s">
        <v>1675</v>
      </c>
    </row>
    <row r="1096" s="2" customFormat="1" ht="16.5" customHeight="1">
      <c r="A1096" s="39"/>
      <c r="B1096" s="40"/>
      <c r="C1096" s="233" t="s">
        <v>1676</v>
      </c>
      <c r="D1096" s="233" t="s">
        <v>160</v>
      </c>
      <c r="E1096" s="234" t="s">
        <v>1677</v>
      </c>
      <c r="F1096" s="235" t="s">
        <v>1678</v>
      </c>
      <c r="G1096" s="236" t="s">
        <v>329</v>
      </c>
      <c r="H1096" s="237">
        <v>41</v>
      </c>
      <c r="I1096" s="238"/>
      <c r="J1096" s="239">
        <f>ROUND(I1096*H1096,2)</f>
        <v>0</v>
      </c>
      <c r="K1096" s="235" t="s">
        <v>164</v>
      </c>
      <c r="L1096" s="45"/>
      <c r="M1096" s="240" t="s">
        <v>1</v>
      </c>
      <c r="N1096" s="241" t="s">
        <v>40</v>
      </c>
      <c r="O1096" s="93"/>
      <c r="P1096" s="242">
        <f>O1096*H1096</f>
        <v>0</v>
      </c>
      <c r="Q1096" s="242">
        <v>0</v>
      </c>
      <c r="R1096" s="242">
        <f>Q1096*H1096</f>
        <v>0</v>
      </c>
      <c r="S1096" s="242">
        <v>0</v>
      </c>
      <c r="T1096" s="243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44" t="s">
        <v>210</v>
      </c>
      <c r="AT1096" s="244" t="s">
        <v>160</v>
      </c>
      <c r="AU1096" s="244" t="s">
        <v>81</v>
      </c>
      <c r="AY1096" s="18" t="s">
        <v>158</v>
      </c>
      <c r="BE1096" s="245">
        <f>IF(N1096="základní",J1096,0)</f>
        <v>0</v>
      </c>
      <c r="BF1096" s="245">
        <f>IF(N1096="snížená",J1096,0)</f>
        <v>0</v>
      </c>
      <c r="BG1096" s="245">
        <f>IF(N1096="zákl. přenesená",J1096,0)</f>
        <v>0</v>
      </c>
      <c r="BH1096" s="245">
        <f>IF(N1096="sníž. přenesená",J1096,0)</f>
        <v>0</v>
      </c>
      <c r="BI1096" s="245">
        <f>IF(N1096="nulová",J1096,0)</f>
        <v>0</v>
      </c>
      <c r="BJ1096" s="18" t="s">
        <v>165</v>
      </c>
      <c r="BK1096" s="245">
        <f>ROUND(I1096*H1096,2)</f>
        <v>0</v>
      </c>
      <c r="BL1096" s="18" t="s">
        <v>210</v>
      </c>
      <c r="BM1096" s="244" t="s">
        <v>1679</v>
      </c>
    </row>
    <row r="1097" s="2" customFormat="1" ht="16.5" customHeight="1">
      <c r="A1097" s="39"/>
      <c r="B1097" s="40"/>
      <c r="C1097" s="279" t="s">
        <v>960</v>
      </c>
      <c r="D1097" s="279" t="s">
        <v>355</v>
      </c>
      <c r="E1097" s="280" t="s">
        <v>1680</v>
      </c>
      <c r="F1097" s="281" t="s">
        <v>1681</v>
      </c>
      <c r="G1097" s="282" t="s">
        <v>329</v>
      </c>
      <c r="H1097" s="283">
        <v>41</v>
      </c>
      <c r="I1097" s="284"/>
      <c r="J1097" s="285">
        <f>ROUND(I1097*H1097,2)</f>
        <v>0</v>
      </c>
      <c r="K1097" s="281" t="s">
        <v>164</v>
      </c>
      <c r="L1097" s="286"/>
      <c r="M1097" s="287" t="s">
        <v>1</v>
      </c>
      <c r="N1097" s="288" t="s">
        <v>40</v>
      </c>
      <c r="O1097" s="93"/>
      <c r="P1097" s="242">
        <f>O1097*H1097</f>
        <v>0</v>
      </c>
      <c r="Q1097" s="242">
        <v>3.0000000000000001E-05</v>
      </c>
      <c r="R1097" s="242">
        <f>Q1097*H1097</f>
        <v>0.00123</v>
      </c>
      <c r="S1097" s="242">
        <v>0</v>
      </c>
      <c r="T1097" s="243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44" t="s">
        <v>254</v>
      </c>
      <c r="AT1097" s="244" t="s">
        <v>355</v>
      </c>
      <c r="AU1097" s="244" t="s">
        <v>81</v>
      </c>
      <c r="AY1097" s="18" t="s">
        <v>158</v>
      </c>
      <c r="BE1097" s="245">
        <f>IF(N1097="základní",J1097,0)</f>
        <v>0</v>
      </c>
      <c r="BF1097" s="245">
        <f>IF(N1097="snížená",J1097,0)</f>
        <v>0</v>
      </c>
      <c r="BG1097" s="245">
        <f>IF(N1097="zákl. přenesená",J1097,0)</f>
        <v>0</v>
      </c>
      <c r="BH1097" s="245">
        <f>IF(N1097="sníž. přenesená",J1097,0)</f>
        <v>0</v>
      </c>
      <c r="BI1097" s="245">
        <f>IF(N1097="nulová",J1097,0)</f>
        <v>0</v>
      </c>
      <c r="BJ1097" s="18" t="s">
        <v>165</v>
      </c>
      <c r="BK1097" s="245">
        <f>ROUND(I1097*H1097,2)</f>
        <v>0</v>
      </c>
      <c r="BL1097" s="18" t="s">
        <v>210</v>
      </c>
      <c r="BM1097" s="244" t="s">
        <v>1682</v>
      </c>
    </row>
    <row r="1098" s="2" customFormat="1" ht="16.5" customHeight="1">
      <c r="A1098" s="39"/>
      <c r="B1098" s="40"/>
      <c r="C1098" s="233" t="s">
        <v>1683</v>
      </c>
      <c r="D1098" s="233" t="s">
        <v>160</v>
      </c>
      <c r="E1098" s="234" t="s">
        <v>1684</v>
      </c>
      <c r="F1098" s="235" t="s">
        <v>1685</v>
      </c>
      <c r="G1098" s="236" t="s">
        <v>329</v>
      </c>
      <c r="H1098" s="237">
        <v>27</v>
      </c>
      <c r="I1098" s="238"/>
      <c r="J1098" s="239">
        <f>ROUND(I1098*H1098,2)</f>
        <v>0</v>
      </c>
      <c r="K1098" s="235" t="s">
        <v>164</v>
      </c>
      <c r="L1098" s="45"/>
      <c r="M1098" s="240" t="s">
        <v>1</v>
      </c>
      <c r="N1098" s="241" t="s">
        <v>40</v>
      </c>
      <c r="O1098" s="93"/>
      <c r="P1098" s="242">
        <f>O1098*H1098</f>
        <v>0</v>
      </c>
      <c r="Q1098" s="242">
        <v>0</v>
      </c>
      <c r="R1098" s="242">
        <f>Q1098*H1098</f>
        <v>0</v>
      </c>
      <c r="S1098" s="242">
        <v>0</v>
      </c>
      <c r="T1098" s="243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44" t="s">
        <v>210</v>
      </c>
      <c r="AT1098" s="244" t="s">
        <v>160</v>
      </c>
      <c r="AU1098" s="244" t="s">
        <v>81</v>
      </c>
      <c r="AY1098" s="18" t="s">
        <v>158</v>
      </c>
      <c r="BE1098" s="245">
        <f>IF(N1098="základní",J1098,0)</f>
        <v>0</v>
      </c>
      <c r="BF1098" s="245">
        <f>IF(N1098="snížená",J1098,0)</f>
        <v>0</v>
      </c>
      <c r="BG1098" s="245">
        <f>IF(N1098="zákl. přenesená",J1098,0)</f>
        <v>0</v>
      </c>
      <c r="BH1098" s="245">
        <f>IF(N1098="sníž. přenesená",J1098,0)</f>
        <v>0</v>
      </c>
      <c r="BI1098" s="245">
        <f>IF(N1098="nulová",J1098,0)</f>
        <v>0</v>
      </c>
      <c r="BJ1098" s="18" t="s">
        <v>165</v>
      </c>
      <c r="BK1098" s="245">
        <f>ROUND(I1098*H1098,2)</f>
        <v>0</v>
      </c>
      <c r="BL1098" s="18" t="s">
        <v>210</v>
      </c>
      <c r="BM1098" s="244" t="s">
        <v>1686</v>
      </c>
    </row>
    <row r="1099" s="14" customFormat="1">
      <c r="A1099" s="14"/>
      <c r="B1099" s="257"/>
      <c r="C1099" s="258"/>
      <c r="D1099" s="248" t="s">
        <v>166</v>
      </c>
      <c r="E1099" s="259" t="s">
        <v>1</v>
      </c>
      <c r="F1099" s="260" t="s">
        <v>1687</v>
      </c>
      <c r="G1099" s="258"/>
      <c r="H1099" s="261">
        <v>27</v>
      </c>
      <c r="I1099" s="262"/>
      <c r="J1099" s="258"/>
      <c r="K1099" s="258"/>
      <c r="L1099" s="263"/>
      <c r="M1099" s="264"/>
      <c r="N1099" s="265"/>
      <c r="O1099" s="265"/>
      <c r="P1099" s="265"/>
      <c r="Q1099" s="265"/>
      <c r="R1099" s="265"/>
      <c r="S1099" s="265"/>
      <c r="T1099" s="266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7" t="s">
        <v>166</v>
      </c>
      <c r="AU1099" s="267" t="s">
        <v>81</v>
      </c>
      <c r="AV1099" s="14" t="s">
        <v>81</v>
      </c>
      <c r="AW1099" s="14" t="s">
        <v>30</v>
      </c>
      <c r="AX1099" s="14" t="s">
        <v>73</v>
      </c>
      <c r="AY1099" s="267" t="s">
        <v>158</v>
      </c>
    </row>
    <row r="1100" s="15" customFormat="1">
      <c r="A1100" s="15"/>
      <c r="B1100" s="268"/>
      <c r="C1100" s="269"/>
      <c r="D1100" s="248" t="s">
        <v>166</v>
      </c>
      <c r="E1100" s="270" t="s">
        <v>1</v>
      </c>
      <c r="F1100" s="271" t="s">
        <v>169</v>
      </c>
      <c r="G1100" s="269"/>
      <c r="H1100" s="272">
        <v>27</v>
      </c>
      <c r="I1100" s="273"/>
      <c r="J1100" s="269"/>
      <c r="K1100" s="269"/>
      <c r="L1100" s="274"/>
      <c r="M1100" s="275"/>
      <c r="N1100" s="276"/>
      <c r="O1100" s="276"/>
      <c r="P1100" s="276"/>
      <c r="Q1100" s="276"/>
      <c r="R1100" s="276"/>
      <c r="S1100" s="276"/>
      <c r="T1100" s="277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78" t="s">
        <v>166</v>
      </c>
      <c r="AU1100" s="278" t="s">
        <v>81</v>
      </c>
      <c r="AV1100" s="15" t="s">
        <v>165</v>
      </c>
      <c r="AW1100" s="15" t="s">
        <v>30</v>
      </c>
      <c r="AX1100" s="15" t="s">
        <v>79</v>
      </c>
      <c r="AY1100" s="278" t="s">
        <v>158</v>
      </c>
    </row>
    <row r="1101" s="2" customFormat="1" ht="21.75" customHeight="1">
      <c r="A1101" s="39"/>
      <c r="B1101" s="40"/>
      <c r="C1101" s="279" t="s">
        <v>964</v>
      </c>
      <c r="D1101" s="279" t="s">
        <v>355</v>
      </c>
      <c r="E1101" s="280" t="s">
        <v>1688</v>
      </c>
      <c r="F1101" s="281" t="s">
        <v>1689</v>
      </c>
      <c r="G1101" s="282" t="s">
        <v>329</v>
      </c>
      <c r="H1101" s="283">
        <v>16</v>
      </c>
      <c r="I1101" s="284"/>
      <c r="J1101" s="285">
        <f>ROUND(I1101*H1101,2)</f>
        <v>0</v>
      </c>
      <c r="K1101" s="281" t="s">
        <v>164</v>
      </c>
      <c r="L1101" s="286"/>
      <c r="M1101" s="287" t="s">
        <v>1</v>
      </c>
      <c r="N1101" s="288" t="s">
        <v>40</v>
      </c>
      <c r="O1101" s="93"/>
      <c r="P1101" s="242">
        <f>O1101*H1101</f>
        <v>0</v>
      </c>
      <c r="Q1101" s="242">
        <v>0.00023000000000000001</v>
      </c>
      <c r="R1101" s="242">
        <f>Q1101*H1101</f>
        <v>0.0036800000000000001</v>
      </c>
      <c r="S1101" s="242">
        <v>0</v>
      </c>
      <c r="T1101" s="243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44" t="s">
        <v>254</v>
      </c>
      <c r="AT1101" s="244" t="s">
        <v>355</v>
      </c>
      <c r="AU1101" s="244" t="s">
        <v>81</v>
      </c>
      <c r="AY1101" s="18" t="s">
        <v>158</v>
      </c>
      <c r="BE1101" s="245">
        <f>IF(N1101="základní",J1101,0)</f>
        <v>0</v>
      </c>
      <c r="BF1101" s="245">
        <f>IF(N1101="snížená",J1101,0)</f>
        <v>0</v>
      </c>
      <c r="BG1101" s="245">
        <f>IF(N1101="zákl. přenesená",J1101,0)</f>
        <v>0</v>
      </c>
      <c r="BH1101" s="245">
        <f>IF(N1101="sníž. přenesená",J1101,0)</f>
        <v>0</v>
      </c>
      <c r="BI1101" s="245">
        <f>IF(N1101="nulová",J1101,0)</f>
        <v>0</v>
      </c>
      <c r="BJ1101" s="18" t="s">
        <v>165</v>
      </c>
      <c r="BK1101" s="245">
        <f>ROUND(I1101*H1101,2)</f>
        <v>0</v>
      </c>
      <c r="BL1101" s="18" t="s">
        <v>210</v>
      </c>
      <c r="BM1101" s="244" t="s">
        <v>1690</v>
      </c>
    </row>
    <row r="1102" s="2" customFormat="1" ht="21.75" customHeight="1">
      <c r="A1102" s="39"/>
      <c r="B1102" s="40"/>
      <c r="C1102" s="279" t="s">
        <v>1691</v>
      </c>
      <c r="D1102" s="279" t="s">
        <v>355</v>
      </c>
      <c r="E1102" s="280" t="s">
        <v>1692</v>
      </c>
      <c r="F1102" s="281" t="s">
        <v>1693</v>
      </c>
      <c r="G1102" s="282" t="s">
        <v>329</v>
      </c>
      <c r="H1102" s="283">
        <v>10</v>
      </c>
      <c r="I1102" s="284"/>
      <c r="J1102" s="285">
        <f>ROUND(I1102*H1102,2)</f>
        <v>0</v>
      </c>
      <c r="K1102" s="281" t="s">
        <v>164</v>
      </c>
      <c r="L1102" s="286"/>
      <c r="M1102" s="287" t="s">
        <v>1</v>
      </c>
      <c r="N1102" s="288" t="s">
        <v>40</v>
      </c>
      <c r="O1102" s="93"/>
      <c r="P1102" s="242">
        <f>O1102*H1102</f>
        <v>0</v>
      </c>
      <c r="Q1102" s="242">
        <v>4.0000000000000003E-05</v>
      </c>
      <c r="R1102" s="242">
        <f>Q1102*H1102</f>
        <v>0.00040000000000000002</v>
      </c>
      <c r="S1102" s="242">
        <v>0</v>
      </c>
      <c r="T1102" s="243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44" t="s">
        <v>254</v>
      </c>
      <c r="AT1102" s="244" t="s">
        <v>355</v>
      </c>
      <c r="AU1102" s="244" t="s">
        <v>81</v>
      </c>
      <c r="AY1102" s="18" t="s">
        <v>158</v>
      </c>
      <c r="BE1102" s="245">
        <f>IF(N1102="základní",J1102,0)</f>
        <v>0</v>
      </c>
      <c r="BF1102" s="245">
        <f>IF(N1102="snížená",J1102,0)</f>
        <v>0</v>
      </c>
      <c r="BG1102" s="245">
        <f>IF(N1102="zákl. přenesená",J1102,0)</f>
        <v>0</v>
      </c>
      <c r="BH1102" s="245">
        <f>IF(N1102="sníž. přenesená",J1102,0)</f>
        <v>0</v>
      </c>
      <c r="BI1102" s="245">
        <f>IF(N1102="nulová",J1102,0)</f>
        <v>0</v>
      </c>
      <c r="BJ1102" s="18" t="s">
        <v>165</v>
      </c>
      <c r="BK1102" s="245">
        <f>ROUND(I1102*H1102,2)</f>
        <v>0</v>
      </c>
      <c r="BL1102" s="18" t="s">
        <v>210</v>
      </c>
      <c r="BM1102" s="244" t="s">
        <v>1694</v>
      </c>
    </row>
    <row r="1103" s="2" customFormat="1" ht="33" customHeight="1">
      <c r="A1103" s="39"/>
      <c r="B1103" s="40"/>
      <c r="C1103" s="279" t="s">
        <v>969</v>
      </c>
      <c r="D1103" s="279" t="s">
        <v>355</v>
      </c>
      <c r="E1103" s="280" t="s">
        <v>1695</v>
      </c>
      <c r="F1103" s="281" t="s">
        <v>1696</v>
      </c>
      <c r="G1103" s="282" t="s">
        <v>329</v>
      </c>
      <c r="H1103" s="283">
        <v>1</v>
      </c>
      <c r="I1103" s="284"/>
      <c r="J1103" s="285">
        <f>ROUND(I1103*H1103,2)</f>
        <v>0</v>
      </c>
      <c r="K1103" s="281" t="s">
        <v>164</v>
      </c>
      <c r="L1103" s="286"/>
      <c r="M1103" s="287" t="s">
        <v>1</v>
      </c>
      <c r="N1103" s="288" t="s">
        <v>40</v>
      </c>
      <c r="O1103" s="93"/>
      <c r="P1103" s="242">
        <f>O1103*H1103</f>
        <v>0</v>
      </c>
      <c r="Q1103" s="242">
        <v>9.0000000000000006E-05</v>
      </c>
      <c r="R1103" s="242">
        <f>Q1103*H1103</f>
        <v>9.0000000000000006E-05</v>
      </c>
      <c r="S1103" s="242">
        <v>0</v>
      </c>
      <c r="T1103" s="243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44" t="s">
        <v>254</v>
      </c>
      <c r="AT1103" s="244" t="s">
        <v>355</v>
      </c>
      <c r="AU1103" s="244" t="s">
        <v>81</v>
      </c>
      <c r="AY1103" s="18" t="s">
        <v>158</v>
      </c>
      <c r="BE1103" s="245">
        <f>IF(N1103="základní",J1103,0)</f>
        <v>0</v>
      </c>
      <c r="BF1103" s="245">
        <f>IF(N1103="snížená",J1103,0)</f>
        <v>0</v>
      </c>
      <c r="BG1103" s="245">
        <f>IF(N1103="zákl. přenesená",J1103,0)</f>
        <v>0</v>
      </c>
      <c r="BH1103" s="245">
        <f>IF(N1103="sníž. přenesená",J1103,0)</f>
        <v>0</v>
      </c>
      <c r="BI1103" s="245">
        <f>IF(N1103="nulová",J1103,0)</f>
        <v>0</v>
      </c>
      <c r="BJ1103" s="18" t="s">
        <v>165</v>
      </c>
      <c r="BK1103" s="245">
        <f>ROUND(I1103*H1103,2)</f>
        <v>0</v>
      </c>
      <c r="BL1103" s="18" t="s">
        <v>210</v>
      </c>
      <c r="BM1103" s="244" t="s">
        <v>1697</v>
      </c>
    </row>
    <row r="1104" s="2" customFormat="1" ht="21.75" customHeight="1">
      <c r="A1104" s="39"/>
      <c r="B1104" s="40"/>
      <c r="C1104" s="233" t="s">
        <v>1698</v>
      </c>
      <c r="D1104" s="233" t="s">
        <v>160</v>
      </c>
      <c r="E1104" s="234" t="s">
        <v>1699</v>
      </c>
      <c r="F1104" s="235" t="s">
        <v>1700</v>
      </c>
      <c r="G1104" s="236" t="s">
        <v>198</v>
      </c>
      <c r="H1104" s="237">
        <v>3</v>
      </c>
      <c r="I1104" s="238"/>
      <c r="J1104" s="239">
        <f>ROUND(I1104*H1104,2)</f>
        <v>0</v>
      </c>
      <c r="K1104" s="235" t="s">
        <v>164</v>
      </c>
      <c r="L1104" s="45"/>
      <c r="M1104" s="240" t="s">
        <v>1</v>
      </c>
      <c r="N1104" s="241" t="s">
        <v>40</v>
      </c>
      <c r="O1104" s="93"/>
      <c r="P1104" s="242">
        <f>O1104*H1104</f>
        <v>0</v>
      </c>
      <c r="Q1104" s="242">
        <v>0</v>
      </c>
      <c r="R1104" s="242">
        <f>Q1104*H1104</f>
        <v>0</v>
      </c>
      <c r="S1104" s="242">
        <v>0</v>
      </c>
      <c r="T1104" s="243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44" t="s">
        <v>210</v>
      </c>
      <c r="AT1104" s="244" t="s">
        <v>160</v>
      </c>
      <c r="AU1104" s="244" t="s">
        <v>81</v>
      </c>
      <c r="AY1104" s="18" t="s">
        <v>158</v>
      </c>
      <c r="BE1104" s="245">
        <f>IF(N1104="základní",J1104,0)</f>
        <v>0</v>
      </c>
      <c r="BF1104" s="245">
        <f>IF(N1104="snížená",J1104,0)</f>
        <v>0</v>
      </c>
      <c r="BG1104" s="245">
        <f>IF(N1104="zákl. přenesená",J1104,0)</f>
        <v>0</v>
      </c>
      <c r="BH1104" s="245">
        <f>IF(N1104="sníž. přenesená",J1104,0)</f>
        <v>0</v>
      </c>
      <c r="BI1104" s="245">
        <f>IF(N1104="nulová",J1104,0)</f>
        <v>0</v>
      </c>
      <c r="BJ1104" s="18" t="s">
        <v>165</v>
      </c>
      <c r="BK1104" s="245">
        <f>ROUND(I1104*H1104,2)</f>
        <v>0</v>
      </c>
      <c r="BL1104" s="18" t="s">
        <v>210</v>
      </c>
      <c r="BM1104" s="244" t="s">
        <v>1701</v>
      </c>
    </row>
    <row r="1105" s="2" customFormat="1" ht="16.5" customHeight="1">
      <c r="A1105" s="39"/>
      <c r="B1105" s="40"/>
      <c r="C1105" s="279" t="s">
        <v>972</v>
      </c>
      <c r="D1105" s="279" t="s">
        <v>355</v>
      </c>
      <c r="E1105" s="280" t="s">
        <v>1702</v>
      </c>
      <c r="F1105" s="281" t="s">
        <v>1703</v>
      </c>
      <c r="G1105" s="282" t="s">
        <v>198</v>
      </c>
      <c r="H1105" s="283">
        <v>3.6000000000000001</v>
      </c>
      <c r="I1105" s="284"/>
      <c r="J1105" s="285">
        <f>ROUND(I1105*H1105,2)</f>
        <v>0</v>
      </c>
      <c r="K1105" s="281" t="s">
        <v>164</v>
      </c>
      <c r="L1105" s="286"/>
      <c r="M1105" s="287" t="s">
        <v>1</v>
      </c>
      <c r="N1105" s="288" t="s">
        <v>40</v>
      </c>
      <c r="O1105" s="93"/>
      <c r="P1105" s="242">
        <f>O1105*H1105</f>
        <v>0</v>
      </c>
      <c r="Q1105" s="242">
        <v>0.00018000000000000001</v>
      </c>
      <c r="R1105" s="242">
        <f>Q1105*H1105</f>
        <v>0.00064800000000000003</v>
      </c>
      <c r="S1105" s="242">
        <v>0</v>
      </c>
      <c r="T1105" s="243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44" t="s">
        <v>254</v>
      </c>
      <c r="AT1105" s="244" t="s">
        <v>355</v>
      </c>
      <c r="AU1105" s="244" t="s">
        <v>81</v>
      </c>
      <c r="AY1105" s="18" t="s">
        <v>158</v>
      </c>
      <c r="BE1105" s="245">
        <f>IF(N1105="základní",J1105,0)</f>
        <v>0</v>
      </c>
      <c r="BF1105" s="245">
        <f>IF(N1105="snížená",J1105,0)</f>
        <v>0</v>
      </c>
      <c r="BG1105" s="245">
        <f>IF(N1105="zákl. přenesená",J1105,0)</f>
        <v>0</v>
      </c>
      <c r="BH1105" s="245">
        <f>IF(N1105="sníž. přenesená",J1105,0)</f>
        <v>0</v>
      </c>
      <c r="BI1105" s="245">
        <f>IF(N1105="nulová",J1105,0)</f>
        <v>0</v>
      </c>
      <c r="BJ1105" s="18" t="s">
        <v>165</v>
      </c>
      <c r="BK1105" s="245">
        <f>ROUND(I1105*H1105,2)</f>
        <v>0</v>
      </c>
      <c r="BL1105" s="18" t="s">
        <v>210</v>
      </c>
      <c r="BM1105" s="244" t="s">
        <v>1704</v>
      </c>
    </row>
    <row r="1106" s="14" customFormat="1">
      <c r="A1106" s="14"/>
      <c r="B1106" s="257"/>
      <c r="C1106" s="258"/>
      <c r="D1106" s="248" t="s">
        <v>166</v>
      </c>
      <c r="E1106" s="259" t="s">
        <v>1</v>
      </c>
      <c r="F1106" s="260" t="s">
        <v>1705</v>
      </c>
      <c r="G1106" s="258"/>
      <c r="H1106" s="261">
        <v>3.6000000000000001</v>
      </c>
      <c r="I1106" s="262"/>
      <c r="J1106" s="258"/>
      <c r="K1106" s="258"/>
      <c r="L1106" s="263"/>
      <c r="M1106" s="264"/>
      <c r="N1106" s="265"/>
      <c r="O1106" s="265"/>
      <c r="P1106" s="265"/>
      <c r="Q1106" s="265"/>
      <c r="R1106" s="265"/>
      <c r="S1106" s="265"/>
      <c r="T1106" s="266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7" t="s">
        <v>166</v>
      </c>
      <c r="AU1106" s="267" t="s">
        <v>81</v>
      </c>
      <c r="AV1106" s="14" t="s">
        <v>81</v>
      </c>
      <c r="AW1106" s="14" t="s">
        <v>30</v>
      </c>
      <c r="AX1106" s="14" t="s">
        <v>73</v>
      </c>
      <c r="AY1106" s="267" t="s">
        <v>158</v>
      </c>
    </row>
    <row r="1107" s="15" customFormat="1">
      <c r="A1107" s="15"/>
      <c r="B1107" s="268"/>
      <c r="C1107" s="269"/>
      <c r="D1107" s="248" t="s">
        <v>166</v>
      </c>
      <c r="E1107" s="270" t="s">
        <v>1</v>
      </c>
      <c r="F1107" s="271" t="s">
        <v>169</v>
      </c>
      <c r="G1107" s="269"/>
      <c r="H1107" s="272">
        <v>3.6000000000000001</v>
      </c>
      <c r="I1107" s="273"/>
      <c r="J1107" s="269"/>
      <c r="K1107" s="269"/>
      <c r="L1107" s="274"/>
      <c r="M1107" s="275"/>
      <c r="N1107" s="276"/>
      <c r="O1107" s="276"/>
      <c r="P1107" s="276"/>
      <c r="Q1107" s="276"/>
      <c r="R1107" s="276"/>
      <c r="S1107" s="276"/>
      <c r="T1107" s="277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78" t="s">
        <v>166</v>
      </c>
      <c r="AU1107" s="278" t="s">
        <v>81</v>
      </c>
      <c r="AV1107" s="15" t="s">
        <v>165</v>
      </c>
      <c r="AW1107" s="15" t="s">
        <v>30</v>
      </c>
      <c r="AX1107" s="15" t="s">
        <v>79</v>
      </c>
      <c r="AY1107" s="278" t="s">
        <v>158</v>
      </c>
    </row>
    <row r="1108" s="2" customFormat="1" ht="21.75" customHeight="1">
      <c r="A1108" s="39"/>
      <c r="B1108" s="40"/>
      <c r="C1108" s="233" t="s">
        <v>1706</v>
      </c>
      <c r="D1108" s="233" t="s">
        <v>160</v>
      </c>
      <c r="E1108" s="234" t="s">
        <v>1707</v>
      </c>
      <c r="F1108" s="235" t="s">
        <v>1708</v>
      </c>
      <c r="G1108" s="236" t="s">
        <v>198</v>
      </c>
      <c r="H1108" s="237">
        <v>60</v>
      </c>
      <c r="I1108" s="238"/>
      <c r="J1108" s="239">
        <f>ROUND(I1108*H1108,2)</f>
        <v>0</v>
      </c>
      <c r="K1108" s="235" t="s">
        <v>164</v>
      </c>
      <c r="L1108" s="45"/>
      <c r="M1108" s="240" t="s">
        <v>1</v>
      </c>
      <c r="N1108" s="241" t="s">
        <v>40</v>
      </c>
      <c r="O1108" s="93"/>
      <c r="P1108" s="242">
        <f>O1108*H1108</f>
        <v>0</v>
      </c>
      <c r="Q1108" s="242">
        <v>0</v>
      </c>
      <c r="R1108" s="242">
        <f>Q1108*H1108</f>
        <v>0</v>
      </c>
      <c r="S1108" s="242">
        <v>0</v>
      </c>
      <c r="T1108" s="243">
        <f>S1108*H1108</f>
        <v>0</v>
      </c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R1108" s="244" t="s">
        <v>210</v>
      </c>
      <c r="AT1108" s="244" t="s">
        <v>160</v>
      </c>
      <c r="AU1108" s="244" t="s">
        <v>81</v>
      </c>
      <c r="AY1108" s="18" t="s">
        <v>158</v>
      </c>
      <c r="BE1108" s="245">
        <f>IF(N1108="základní",J1108,0)</f>
        <v>0</v>
      </c>
      <c r="BF1108" s="245">
        <f>IF(N1108="snížená",J1108,0)</f>
        <v>0</v>
      </c>
      <c r="BG1108" s="245">
        <f>IF(N1108="zákl. přenesená",J1108,0)</f>
        <v>0</v>
      </c>
      <c r="BH1108" s="245">
        <f>IF(N1108="sníž. přenesená",J1108,0)</f>
        <v>0</v>
      </c>
      <c r="BI1108" s="245">
        <f>IF(N1108="nulová",J1108,0)</f>
        <v>0</v>
      </c>
      <c r="BJ1108" s="18" t="s">
        <v>165</v>
      </c>
      <c r="BK1108" s="245">
        <f>ROUND(I1108*H1108,2)</f>
        <v>0</v>
      </c>
      <c r="BL1108" s="18" t="s">
        <v>210</v>
      </c>
      <c r="BM1108" s="244" t="s">
        <v>1709</v>
      </c>
    </row>
    <row r="1109" s="2" customFormat="1" ht="16.5" customHeight="1">
      <c r="A1109" s="39"/>
      <c r="B1109" s="40"/>
      <c r="C1109" s="279" t="s">
        <v>977</v>
      </c>
      <c r="D1109" s="279" t="s">
        <v>355</v>
      </c>
      <c r="E1109" s="280" t="s">
        <v>1710</v>
      </c>
      <c r="F1109" s="281" t="s">
        <v>1711</v>
      </c>
      <c r="G1109" s="282" t="s">
        <v>198</v>
      </c>
      <c r="H1109" s="283">
        <v>72</v>
      </c>
      <c r="I1109" s="284"/>
      <c r="J1109" s="285">
        <f>ROUND(I1109*H1109,2)</f>
        <v>0</v>
      </c>
      <c r="K1109" s="281" t="s">
        <v>164</v>
      </c>
      <c r="L1109" s="286"/>
      <c r="M1109" s="287" t="s">
        <v>1</v>
      </c>
      <c r="N1109" s="288" t="s">
        <v>40</v>
      </c>
      <c r="O1109" s="93"/>
      <c r="P1109" s="242">
        <f>O1109*H1109</f>
        <v>0</v>
      </c>
      <c r="Q1109" s="242">
        <v>4.0000000000000003E-05</v>
      </c>
      <c r="R1109" s="242">
        <f>Q1109*H1109</f>
        <v>0.0028800000000000002</v>
      </c>
      <c r="S1109" s="242">
        <v>0</v>
      </c>
      <c r="T1109" s="243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44" t="s">
        <v>254</v>
      </c>
      <c r="AT1109" s="244" t="s">
        <v>355</v>
      </c>
      <c r="AU1109" s="244" t="s">
        <v>81</v>
      </c>
      <c r="AY1109" s="18" t="s">
        <v>158</v>
      </c>
      <c r="BE1109" s="245">
        <f>IF(N1109="základní",J1109,0)</f>
        <v>0</v>
      </c>
      <c r="BF1109" s="245">
        <f>IF(N1109="snížená",J1109,0)</f>
        <v>0</v>
      </c>
      <c r="BG1109" s="245">
        <f>IF(N1109="zákl. přenesená",J1109,0)</f>
        <v>0</v>
      </c>
      <c r="BH1109" s="245">
        <f>IF(N1109="sníž. přenesená",J1109,0)</f>
        <v>0</v>
      </c>
      <c r="BI1109" s="245">
        <f>IF(N1109="nulová",J1109,0)</f>
        <v>0</v>
      </c>
      <c r="BJ1109" s="18" t="s">
        <v>165</v>
      </c>
      <c r="BK1109" s="245">
        <f>ROUND(I1109*H1109,2)</f>
        <v>0</v>
      </c>
      <c r="BL1109" s="18" t="s">
        <v>210</v>
      </c>
      <c r="BM1109" s="244" t="s">
        <v>1712</v>
      </c>
    </row>
    <row r="1110" s="14" customFormat="1">
      <c r="A1110" s="14"/>
      <c r="B1110" s="257"/>
      <c r="C1110" s="258"/>
      <c r="D1110" s="248" t="s">
        <v>166</v>
      </c>
      <c r="E1110" s="259" t="s">
        <v>1</v>
      </c>
      <c r="F1110" s="260" t="s">
        <v>1713</v>
      </c>
      <c r="G1110" s="258"/>
      <c r="H1110" s="261">
        <v>72</v>
      </c>
      <c r="I1110" s="262"/>
      <c r="J1110" s="258"/>
      <c r="K1110" s="258"/>
      <c r="L1110" s="263"/>
      <c r="M1110" s="264"/>
      <c r="N1110" s="265"/>
      <c r="O1110" s="265"/>
      <c r="P1110" s="265"/>
      <c r="Q1110" s="265"/>
      <c r="R1110" s="265"/>
      <c r="S1110" s="265"/>
      <c r="T1110" s="266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7" t="s">
        <v>166</v>
      </c>
      <c r="AU1110" s="267" t="s">
        <v>81</v>
      </c>
      <c r="AV1110" s="14" t="s">
        <v>81</v>
      </c>
      <c r="AW1110" s="14" t="s">
        <v>30</v>
      </c>
      <c r="AX1110" s="14" t="s">
        <v>73</v>
      </c>
      <c r="AY1110" s="267" t="s">
        <v>158</v>
      </c>
    </row>
    <row r="1111" s="15" customFormat="1">
      <c r="A1111" s="15"/>
      <c r="B1111" s="268"/>
      <c r="C1111" s="269"/>
      <c r="D1111" s="248" t="s">
        <v>166</v>
      </c>
      <c r="E1111" s="270" t="s">
        <v>1</v>
      </c>
      <c r="F1111" s="271" t="s">
        <v>169</v>
      </c>
      <c r="G1111" s="269"/>
      <c r="H1111" s="272">
        <v>72</v>
      </c>
      <c r="I1111" s="273"/>
      <c r="J1111" s="269"/>
      <c r="K1111" s="269"/>
      <c r="L1111" s="274"/>
      <c r="M1111" s="275"/>
      <c r="N1111" s="276"/>
      <c r="O1111" s="276"/>
      <c r="P1111" s="276"/>
      <c r="Q1111" s="276"/>
      <c r="R1111" s="276"/>
      <c r="S1111" s="276"/>
      <c r="T1111" s="277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78" t="s">
        <v>166</v>
      </c>
      <c r="AU1111" s="278" t="s">
        <v>81</v>
      </c>
      <c r="AV1111" s="15" t="s">
        <v>165</v>
      </c>
      <c r="AW1111" s="15" t="s">
        <v>30</v>
      </c>
      <c r="AX1111" s="15" t="s">
        <v>79</v>
      </c>
      <c r="AY1111" s="278" t="s">
        <v>158</v>
      </c>
    </row>
    <row r="1112" s="2" customFormat="1" ht="21.75" customHeight="1">
      <c r="A1112" s="39"/>
      <c r="B1112" s="40"/>
      <c r="C1112" s="233" t="s">
        <v>1714</v>
      </c>
      <c r="D1112" s="233" t="s">
        <v>160</v>
      </c>
      <c r="E1112" s="234" t="s">
        <v>1715</v>
      </c>
      <c r="F1112" s="235" t="s">
        <v>1716</v>
      </c>
      <c r="G1112" s="236" t="s">
        <v>198</v>
      </c>
      <c r="H1112" s="237">
        <v>410</v>
      </c>
      <c r="I1112" s="238"/>
      <c r="J1112" s="239">
        <f>ROUND(I1112*H1112,2)</f>
        <v>0</v>
      </c>
      <c r="K1112" s="235" t="s">
        <v>164</v>
      </c>
      <c r="L1112" s="45"/>
      <c r="M1112" s="240" t="s">
        <v>1</v>
      </c>
      <c r="N1112" s="241" t="s">
        <v>40</v>
      </c>
      <c r="O1112" s="93"/>
      <c r="P1112" s="242">
        <f>O1112*H1112</f>
        <v>0</v>
      </c>
      <c r="Q1112" s="242">
        <v>0</v>
      </c>
      <c r="R1112" s="242">
        <f>Q1112*H1112</f>
        <v>0</v>
      </c>
      <c r="S1112" s="242">
        <v>0</v>
      </c>
      <c r="T1112" s="243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44" t="s">
        <v>210</v>
      </c>
      <c r="AT1112" s="244" t="s">
        <v>160</v>
      </c>
      <c r="AU1112" s="244" t="s">
        <v>81</v>
      </c>
      <c r="AY1112" s="18" t="s">
        <v>158</v>
      </c>
      <c r="BE1112" s="245">
        <f>IF(N1112="základní",J1112,0)</f>
        <v>0</v>
      </c>
      <c r="BF1112" s="245">
        <f>IF(N1112="snížená",J1112,0)</f>
        <v>0</v>
      </c>
      <c r="BG1112" s="245">
        <f>IF(N1112="zákl. přenesená",J1112,0)</f>
        <v>0</v>
      </c>
      <c r="BH1112" s="245">
        <f>IF(N1112="sníž. přenesená",J1112,0)</f>
        <v>0</v>
      </c>
      <c r="BI1112" s="245">
        <f>IF(N1112="nulová",J1112,0)</f>
        <v>0</v>
      </c>
      <c r="BJ1112" s="18" t="s">
        <v>165</v>
      </c>
      <c r="BK1112" s="245">
        <f>ROUND(I1112*H1112,2)</f>
        <v>0</v>
      </c>
      <c r="BL1112" s="18" t="s">
        <v>210</v>
      </c>
      <c r="BM1112" s="244" t="s">
        <v>1717</v>
      </c>
    </row>
    <row r="1113" s="2" customFormat="1" ht="16.5" customHeight="1">
      <c r="A1113" s="39"/>
      <c r="B1113" s="40"/>
      <c r="C1113" s="279" t="s">
        <v>980</v>
      </c>
      <c r="D1113" s="279" t="s">
        <v>355</v>
      </c>
      <c r="E1113" s="280" t="s">
        <v>1718</v>
      </c>
      <c r="F1113" s="281" t="s">
        <v>1719</v>
      </c>
      <c r="G1113" s="282" t="s">
        <v>198</v>
      </c>
      <c r="H1113" s="283">
        <v>492</v>
      </c>
      <c r="I1113" s="284"/>
      <c r="J1113" s="285">
        <f>ROUND(I1113*H1113,2)</f>
        <v>0</v>
      </c>
      <c r="K1113" s="281" t="s">
        <v>164</v>
      </c>
      <c r="L1113" s="286"/>
      <c r="M1113" s="287" t="s">
        <v>1</v>
      </c>
      <c r="N1113" s="288" t="s">
        <v>40</v>
      </c>
      <c r="O1113" s="93"/>
      <c r="P1113" s="242">
        <f>O1113*H1113</f>
        <v>0</v>
      </c>
      <c r="Q1113" s="242">
        <v>0.00012</v>
      </c>
      <c r="R1113" s="242">
        <f>Q1113*H1113</f>
        <v>0.059040000000000002</v>
      </c>
      <c r="S1113" s="242">
        <v>0</v>
      </c>
      <c r="T1113" s="243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44" t="s">
        <v>254</v>
      </c>
      <c r="AT1113" s="244" t="s">
        <v>355</v>
      </c>
      <c r="AU1113" s="244" t="s">
        <v>81</v>
      </c>
      <c r="AY1113" s="18" t="s">
        <v>158</v>
      </c>
      <c r="BE1113" s="245">
        <f>IF(N1113="základní",J1113,0)</f>
        <v>0</v>
      </c>
      <c r="BF1113" s="245">
        <f>IF(N1113="snížená",J1113,0)</f>
        <v>0</v>
      </c>
      <c r="BG1113" s="245">
        <f>IF(N1113="zákl. přenesená",J1113,0)</f>
        <v>0</v>
      </c>
      <c r="BH1113" s="245">
        <f>IF(N1113="sníž. přenesená",J1113,0)</f>
        <v>0</v>
      </c>
      <c r="BI1113" s="245">
        <f>IF(N1113="nulová",J1113,0)</f>
        <v>0</v>
      </c>
      <c r="BJ1113" s="18" t="s">
        <v>165</v>
      </c>
      <c r="BK1113" s="245">
        <f>ROUND(I1113*H1113,2)</f>
        <v>0</v>
      </c>
      <c r="BL1113" s="18" t="s">
        <v>210</v>
      </c>
      <c r="BM1113" s="244" t="s">
        <v>1720</v>
      </c>
    </row>
    <row r="1114" s="14" customFormat="1">
      <c r="A1114" s="14"/>
      <c r="B1114" s="257"/>
      <c r="C1114" s="258"/>
      <c r="D1114" s="248" t="s">
        <v>166</v>
      </c>
      <c r="E1114" s="259" t="s">
        <v>1</v>
      </c>
      <c r="F1114" s="260" t="s">
        <v>1721</v>
      </c>
      <c r="G1114" s="258"/>
      <c r="H1114" s="261">
        <v>492</v>
      </c>
      <c r="I1114" s="262"/>
      <c r="J1114" s="258"/>
      <c r="K1114" s="258"/>
      <c r="L1114" s="263"/>
      <c r="M1114" s="264"/>
      <c r="N1114" s="265"/>
      <c r="O1114" s="265"/>
      <c r="P1114" s="265"/>
      <c r="Q1114" s="265"/>
      <c r="R1114" s="265"/>
      <c r="S1114" s="265"/>
      <c r="T1114" s="26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7" t="s">
        <v>166</v>
      </c>
      <c r="AU1114" s="267" t="s">
        <v>81</v>
      </c>
      <c r="AV1114" s="14" t="s">
        <v>81</v>
      </c>
      <c r="AW1114" s="14" t="s">
        <v>30</v>
      </c>
      <c r="AX1114" s="14" t="s">
        <v>73</v>
      </c>
      <c r="AY1114" s="267" t="s">
        <v>158</v>
      </c>
    </row>
    <row r="1115" s="15" customFormat="1">
      <c r="A1115" s="15"/>
      <c r="B1115" s="268"/>
      <c r="C1115" s="269"/>
      <c r="D1115" s="248" t="s">
        <v>166</v>
      </c>
      <c r="E1115" s="270" t="s">
        <v>1</v>
      </c>
      <c r="F1115" s="271" t="s">
        <v>169</v>
      </c>
      <c r="G1115" s="269"/>
      <c r="H1115" s="272">
        <v>492</v>
      </c>
      <c r="I1115" s="273"/>
      <c r="J1115" s="269"/>
      <c r="K1115" s="269"/>
      <c r="L1115" s="274"/>
      <c r="M1115" s="275"/>
      <c r="N1115" s="276"/>
      <c r="O1115" s="276"/>
      <c r="P1115" s="276"/>
      <c r="Q1115" s="276"/>
      <c r="R1115" s="276"/>
      <c r="S1115" s="276"/>
      <c r="T1115" s="277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78" t="s">
        <v>166</v>
      </c>
      <c r="AU1115" s="278" t="s">
        <v>81</v>
      </c>
      <c r="AV1115" s="15" t="s">
        <v>165</v>
      </c>
      <c r="AW1115" s="15" t="s">
        <v>30</v>
      </c>
      <c r="AX1115" s="15" t="s">
        <v>79</v>
      </c>
      <c r="AY1115" s="278" t="s">
        <v>158</v>
      </c>
    </row>
    <row r="1116" s="2" customFormat="1" ht="21.75" customHeight="1">
      <c r="A1116" s="39"/>
      <c r="B1116" s="40"/>
      <c r="C1116" s="233" t="s">
        <v>1722</v>
      </c>
      <c r="D1116" s="233" t="s">
        <v>160</v>
      </c>
      <c r="E1116" s="234" t="s">
        <v>1723</v>
      </c>
      <c r="F1116" s="235" t="s">
        <v>1724</v>
      </c>
      <c r="G1116" s="236" t="s">
        <v>198</v>
      </c>
      <c r="H1116" s="237">
        <v>590</v>
      </c>
      <c r="I1116" s="238"/>
      <c r="J1116" s="239">
        <f>ROUND(I1116*H1116,2)</f>
        <v>0</v>
      </c>
      <c r="K1116" s="235" t="s">
        <v>164</v>
      </c>
      <c r="L1116" s="45"/>
      <c r="M1116" s="240" t="s">
        <v>1</v>
      </c>
      <c r="N1116" s="241" t="s">
        <v>40</v>
      </c>
      <c r="O1116" s="93"/>
      <c r="P1116" s="242">
        <f>O1116*H1116</f>
        <v>0</v>
      </c>
      <c r="Q1116" s="242">
        <v>0</v>
      </c>
      <c r="R1116" s="242">
        <f>Q1116*H1116</f>
        <v>0</v>
      </c>
      <c r="S1116" s="242">
        <v>0</v>
      </c>
      <c r="T1116" s="243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44" t="s">
        <v>210</v>
      </c>
      <c r="AT1116" s="244" t="s">
        <v>160</v>
      </c>
      <c r="AU1116" s="244" t="s">
        <v>81</v>
      </c>
      <c r="AY1116" s="18" t="s">
        <v>158</v>
      </c>
      <c r="BE1116" s="245">
        <f>IF(N1116="základní",J1116,0)</f>
        <v>0</v>
      </c>
      <c r="BF1116" s="245">
        <f>IF(N1116="snížená",J1116,0)</f>
        <v>0</v>
      </c>
      <c r="BG1116" s="245">
        <f>IF(N1116="zákl. přenesená",J1116,0)</f>
        <v>0</v>
      </c>
      <c r="BH1116" s="245">
        <f>IF(N1116="sníž. přenesená",J1116,0)</f>
        <v>0</v>
      </c>
      <c r="BI1116" s="245">
        <f>IF(N1116="nulová",J1116,0)</f>
        <v>0</v>
      </c>
      <c r="BJ1116" s="18" t="s">
        <v>165</v>
      </c>
      <c r="BK1116" s="245">
        <f>ROUND(I1116*H1116,2)</f>
        <v>0</v>
      </c>
      <c r="BL1116" s="18" t="s">
        <v>210</v>
      </c>
      <c r="BM1116" s="244" t="s">
        <v>1725</v>
      </c>
    </row>
    <row r="1117" s="2" customFormat="1" ht="16.5" customHeight="1">
      <c r="A1117" s="39"/>
      <c r="B1117" s="40"/>
      <c r="C1117" s="279" t="s">
        <v>989</v>
      </c>
      <c r="D1117" s="279" t="s">
        <v>355</v>
      </c>
      <c r="E1117" s="280" t="s">
        <v>1726</v>
      </c>
      <c r="F1117" s="281" t="s">
        <v>1727</v>
      </c>
      <c r="G1117" s="282" t="s">
        <v>198</v>
      </c>
      <c r="H1117" s="283">
        <v>708</v>
      </c>
      <c r="I1117" s="284"/>
      <c r="J1117" s="285">
        <f>ROUND(I1117*H1117,2)</f>
        <v>0</v>
      </c>
      <c r="K1117" s="281" t="s">
        <v>164</v>
      </c>
      <c r="L1117" s="286"/>
      <c r="M1117" s="287" t="s">
        <v>1</v>
      </c>
      <c r="N1117" s="288" t="s">
        <v>40</v>
      </c>
      <c r="O1117" s="93"/>
      <c r="P1117" s="242">
        <f>O1117*H1117</f>
        <v>0</v>
      </c>
      <c r="Q1117" s="242">
        <v>0.00017000000000000001</v>
      </c>
      <c r="R1117" s="242">
        <f>Q1117*H1117</f>
        <v>0.12036000000000001</v>
      </c>
      <c r="S1117" s="242">
        <v>0</v>
      </c>
      <c r="T1117" s="243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44" t="s">
        <v>254</v>
      </c>
      <c r="AT1117" s="244" t="s">
        <v>355</v>
      </c>
      <c r="AU1117" s="244" t="s">
        <v>81</v>
      </c>
      <c r="AY1117" s="18" t="s">
        <v>158</v>
      </c>
      <c r="BE1117" s="245">
        <f>IF(N1117="základní",J1117,0)</f>
        <v>0</v>
      </c>
      <c r="BF1117" s="245">
        <f>IF(N1117="snížená",J1117,0)</f>
        <v>0</v>
      </c>
      <c r="BG1117" s="245">
        <f>IF(N1117="zákl. přenesená",J1117,0)</f>
        <v>0</v>
      </c>
      <c r="BH1117" s="245">
        <f>IF(N1117="sníž. přenesená",J1117,0)</f>
        <v>0</v>
      </c>
      <c r="BI1117" s="245">
        <f>IF(N1117="nulová",J1117,0)</f>
        <v>0</v>
      </c>
      <c r="BJ1117" s="18" t="s">
        <v>165</v>
      </c>
      <c r="BK1117" s="245">
        <f>ROUND(I1117*H1117,2)</f>
        <v>0</v>
      </c>
      <c r="BL1117" s="18" t="s">
        <v>210</v>
      </c>
      <c r="BM1117" s="244" t="s">
        <v>1728</v>
      </c>
    </row>
    <row r="1118" s="14" customFormat="1">
      <c r="A1118" s="14"/>
      <c r="B1118" s="257"/>
      <c r="C1118" s="258"/>
      <c r="D1118" s="248" t="s">
        <v>166</v>
      </c>
      <c r="E1118" s="259" t="s">
        <v>1</v>
      </c>
      <c r="F1118" s="260" t="s">
        <v>1729</v>
      </c>
      <c r="G1118" s="258"/>
      <c r="H1118" s="261">
        <v>708</v>
      </c>
      <c r="I1118" s="262"/>
      <c r="J1118" s="258"/>
      <c r="K1118" s="258"/>
      <c r="L1118" s="263"/>
      <c r="M1118" s="264"/>
      <c r="N1118" s="265"/>
      <c r="O1118" s="265"/>
      <c r="P1118" s="265"/>
      <c r="Q1118" s="265"/>
      <c r="R1118" s="265"/>
      <c r="S1118" s="265"/>
      <c r="T1118" s="266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7" t="s">
        <v>166</v>
      </c>
      <c r="AU1118" s="267" t="s">
        <v>81</v>
      </c>
      <c r="AV1118" s="14" t="s">
        <v>81</v>
      </c>
      <c r="AW1118" s="14" t="s">
        <v>30</v>
      </c>
      <c r="AX1118" s="14" t="s">
        <v>73</v>
      </c>
      <c r="AY1118" s="267" t="s">
        <v>158</v>
      </c>
    </row>
    <row r="1119" s="15" customFormat="1">
      <c r="A1119" s="15"/>
      <c r="B1119" s="268"/>
      <c r="C1119" s="269"/>
      <c r="D1119" s="248" t="s">
        <v>166</v>
      </c>
      <c r="E1119" s="270" t="s">
        <v>1</v>
      </c>
      <c r="F1119" s="271" t="s">
        <v>169</v>
      </c>
      <c r="G1119" s="269"/>
      <c r="H1119" s="272">
        <v>708</v>
      </c>
      <c r="I1119" s="273"/>
      <c r="J1119" s="269"/>
      <c r="K1119" s="269"/>
      <c r="L1119" s="274"/>
      <c r="M1119" s="275"/>
      <c r="N1119" s="276"/>
      <c r="O1119" s="276"/>
      <c r="P1119" s="276"/>
      <c r="Q1119" s="276"/>
      <c r="R1119" s="276"/>
      <c r="S1119" s="276"/>
      <c r="T1119" s="277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78" t="s">
        <v>166</v>
      </c>
      <c r="AU1119" s="278" t="s">
        <v>81</v>
      </c>
      <c r="AV1119" s="15" t="s">
        <v>165</v>
      </c>
      <c r="AW1119" s="15" t="s">
        <v>30</v>
      </c>
      <c r="AX1119" s="15" t="s">
        <v>79</v>
      </c>
      <c r="AY1119" s="278" t="s">
        <v>158</v>
      </c>
    </row>
    <row r="1120" s="2" customFormat="1" ht="21.75" customHeight="1">
      <c r="A1120" s="39"/>
      <c r="B1120" s="40"/>
      <c r="C1120" s="233" t="s">
        <v>1730</v>
      </c>
      <c r="D1120" s="233" t="s">
        <v>160</v>
      </c>
      <c r="E1120" s="234" t="s">
        <v>1731</v>
      </c>
      <c r="F1120" s="235" t="s">
        <v>1732</v>
      </c>
      <c r="G1120" s="236" t="s">
        <v>198</v>
      </c>
      <c r="H1120" s="237">
        <v>55</v>
      </c>
      <c r="I1120" s="238"/>
      <c r="J1120" s="239">
        <f>ROUND(I1120*H1120,2)</f>
        <v>0</v>
      </c>
      <c r="K1120" s="235" t="s">
        <v>164</v>
      </c>
      <c r="L1120" s="45"/>
      <c r="M1120" s="240" t="s">
        <v>1</v>
      </c>
      <c r="N1120" s="241" t="s">
        <v>40</v>
      </c>
      <c r="O1120" s="93"/>
      <c r="P1120" s="242">
        <f>O1120*H1120</f>
        <v>0</v>
      </c>
      <c r="Q1120" s="242">
        <v>0</v>
      </c>
      <c r="R1120" s="242">
        <f>Q1120*H1120</f>
        <v>0</v>
      </c>
      <c r="S1120" s="242">
        <v>0</v>
      </c>
      <c r="T1120" s="243">
        <f>S1120*H1120</f>
        <v>0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44" t="s">
        <v>210</v>
      </c>
      <c r="AT1120" s="244" t="s">
        <v>160</v>
      </c>
      <c r="AU1120" s="244" t="s">
        <v>81</v>
      </c>
      <c r="AY1120" s="18" t="s">
        <v>158</v>
      </c>
      <c r="BE1120" s="245">
        <f>IF(N1120="základní",J1120,0)</f>
        <v>0</v>
      </c>
      <c r="BF1120" s="245">
        <f>IF(N1120="snížená",J1120,0)</f>
        <v>0</v>
      </c>
      <c r="BG1120" s="245">
        <f>IF(N1120="zákl. přenesená",J1120,0)</f>
        <v>0</v>
      </c>
      <c r="BH1120" s="245">
        <f>IF(N1120="sníž. přenesená",J1120,0)</f>
        <v>0</v>
      </c>
      <c r="BI1120" s="245">
        <f>IF(N1120="nulová",J1120,0)</f>
        <v>0</v>
      </c>
      <c r="BJ1120" s="18" t="s">
        <v>165</v>
      </c>
      <c r="BK1120" s="245">
        <f>ROUND(I1120*H1120,2)</f>
        <v>0</v>
      </c>
      <c r="BL1120" s="18" t="s">
        <v>210</v>
      </c>
      <c r="BM1120" s="244" t="s">
        <v>1733</v>
      </c>
    </row>
    <row r="1121" s="2" customFormat="1" ht="16.5" customHeight="1">
      <c r="A1121" s="39"/>
      <c r="B1121" s="40"/>
      <c r="C1121" s="279" t="s">
        <v>992</v>
      </c>
      <c r="D1121" s="279" t="s">
        <v>355</v>
      </c>
      <c r="E1121" s="280" t="s">
        <v>1734</v>
      </c>
      <c r="F1121" s="281" t="s">
        <v>1735</v>
      </c>
      <c r="G1121" s="282" t="s">
        <v>198</v>
      </c>
      <c r="H1121" s="283">
        <v>66</v>
      </c>
      <c r="I1121" s="284"/>
      <c r="J1121" s="285">
        <f>ROUND(I1121*H1121,2)</f>
        <v>0</v>
      </c>
      <c r="K1121" s="281" t="s">
        <v>164</v>
      </c>
      <c r="L1121" s="286"/>
      <c r="M1121" s="287" t="s">
        <v>1</v>
      </c>
      <c r="N1121" s="288" t="s">
        <v>40</v>
      </c>
      <c r="O1121" s="93"/>
      <c r="P1121" s="242">
        <f>O1121*H1121</f>
        <v>0</v>
      </c>
      <c r="Q1121" s="242">
        <v>0.00063000000000000003</v>
      </c>
      <c r="R1121" s="242">
        <f>Q1121*H1121</f>
        <v>0.041579999999999999</v>
      </c>
      <c r="S1121" s="242">
        <v>0</v>
      </c>
      <c r="T1121" s="243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44" t="s">
        <v>254</v>
      </c>
      <c r="AT1121" s="244" t="s">
        <v>355</v>
      </c>
      <c r="AU1121" s="244" t="s">
        <v>81</v>
      </c>
      <c r="AY1121" s="18" t="s">
        <v>158</v>
      </c>
      <c r="BE1121" s="245">
        <f>IF(N1121="základní",J1121,0)</f>
        <v>0</v>
      </c>
      <c r="BF1121" s="245">
        <f>IF(N1121="snížená",J1121,0)</f>
        <v>0</v>
      </c>
      <c r="BG1121" s="245">
        <f>IF(N1121="zákl. přenesená",J1121,0)</f>
        <v>0</v>
      </c>
      <c r="BH1121" s="245">
        <f>IF(N1121="sníž. přenesená",J1121,0)</f>
        <v>0</v>
      </c>
      <c r="BI1121" s="245">
        <f>IF(N1121="nulová",J1121,0)</f>
        <v>0</v>
      </c>
      <c r="BJ1121" s="18" t="s">
        <v>165</v>
      </c>
      <c r="BK1121" s="245">
        <f>ROUND(I1121*H1121,2)</f>
        <v>0</v>
      </c>
      <c r="BL1121" s="18" t="s">
        <v>210</v>
      </c>
      <c r="BM1121" s="244" t="s">
        <v>1736</v>
      </c>
    </row>
    <row r="1122" s="14" customFormat="1">
      <c r="A1122" s="14"/>
      <c r="B1122" s="257"/>
      <c r="C1122" s="258"/>
      <c r="D1122" s="248" t="s">
        <v>166</v>
      </c>
      <c r="E1122" s="259" t="s">
        <v>1</v>
      </c>
      <c r="F1122" s="260" t="s">
        <v>1737</v>
      </c>
      <c r="G1122" s="258"/>
      <c r="H1122" s="261">
        <v>66</v>
      </c>
      <c r="I1122" s="262"/>
      <c r="J1122" s="258"/>
      <c r="K1122" s="258"/>
      <c r="L1122" s="263"/>
      <c r="M1122" s="264"/>
      <c r="N1122" s="265"/>
      <c r="O1122" s="265"/>
      <c r="P1122" s="265"/>
      <c r="Q1122" s="265"/>
      <c r="R1122" s="265"/>
      <c r="S1122" s="265"/>
      <c r="T1122" s="266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7" t="s">
        <v>166</v>
      </c>
      <c r="AU1122" s="267" t="s">
        <v>81</v>
      </c>
      <c r="AV1122" s="14" t="s">
        <v>81</v>
      </c>
      <c r="AW1122" s="14" t="s">
        <v>30</v>
      </c>
      <c r="AX1122" s="14" t="s">
        <v>73</v>
      </c>
      <c r="AY1122" s="267" t="s">
        <v>158</v>
      </c>
    </row>
    <row r="1123" s="15" customFormat="1">
      <c r="A1123" s="15"/>
      <c r="B1123" s="268"/>
      <c r="C1123" s="269"/>
      <c r="D1123" s="248" t="s">
        <v>166</v>
      </c>
      <c r="E1123" s="270" t="s">
        <v>1</v>
      </c>
      <c r="F1123" s="271" t="s">
        <v>169</v>
      </c>
      <c r="G1123" s="269"/>
      <c r="H1123" s="272">
        <v>66</v>
      </c>
      <c r="I1123" s="273"/>
      <c r="J1123" s="269"/>
      <c r="K1123" s="269"/>
      <c r="L1123" s="274"/>
      <c r="M1123" s="275"/>
      <c r="N1123" s="276"/>
      <c r="O1123" s="276"/>
      <c r="P1123" s="276"/>
      <c r="Q1123" s="276"/>
      <c r="R1123" s="276"/>
      <c r="S1123" s="276"/>
      <c r="T1123" s="277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78" t="s">
        <v>166</v>
      </c>
      <c r="AU1123" s="278" t="s">
        <v>81</v>
      </c>
      <c r="AV1123" s="15" t="s">
        <v>165</v>
      </c>
      <c r="AW1123" s="15" t="s">
        <v>30</v>
      </c>
      <c r="AX1123" s="15" t="s">
        <v>79</v>
      </c>
      <c r="AY1123" s="278" t="s">
        <v>158</v>
      </c>
    </row>
    <row r="1124" s="2" customFormat="1" ht="21.75" customHeight="1">
      <c r="A1124" s="39"/>
      <c r="B1124" s="40"/>
      <c r="C1124" s="233" t="s">
        <v>1738</v>
      </c>
      <c r="D1124" s="233" t="s">
        <v>160</v>
      </c>
      <c r="E1124" s="234" t="s">
        <v>1739</v>
      </c>
      <c r="F1124" s="235" t="s">
        <v>1740</v>
      </c>
      <c r="G1124" s="236" t="s">
        <v>198</v>
      </c>
      <c r="H1124" s="237">
        <v>14</v>
      </c>
      <c r="I1124" s="238"/>
      <c r="J1124" s="239">
        <f>ROUND(I1124*H1124,2)</f>
        <v>0</v>
      </c>
      <c r="K1124" s="235" t="s">
        <v>164</v>
      </c>
      <c r="L1124" s="45"/>
      <c r="M1124" s="240" t="s">
        <v>1</v>
      </c>
      <c r="N1124" s="241" t="s">
        <v>40</v>
      </c>
      <c r="O1124" s="93"/>
      <c r="P1124" s="242">
        <f>O1124*H1124</f>
        <v>0</v>
      </c>
      <c r="Q1124" s="242">
        <v>0</v>
      </c>
      <c r="R1124" s="242">
        <f>Q1124*H1124</f>
        <v>0</v>
      </c>
      <c r="S1124" s="242">
        <v>0</v>
      </c>
      <c r="T1124" s="243">
        <f>S1124*H1124</f>
        <v>0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44" t="s">
        <v>210</v>
      </c>
      <c r="AT1124" s="244" t="s">
        <v>160</v>
      </c>
      <c r="AU1124" s="244" t="s">
        <v>81</v>
      </c>
      <c r="AY1124" s="18" t="s">
        <v>158</v>
      </c>
      <c r="BE1124" s="245">
        <f>IF(N1124="základní",J1124,0)</f>
        <v>0</v>
      </c>
      <c r="BF1124" s="245">
        <f>IF(N1124="snížená",J1124,0)</f>
        <v>0</v>
      </c>
      <c r="BG1124" s="245">
        <f>IF(N1124="zákl. přenesená",J1124,0)</f>
        <v>0</v>
      </c>
      <c r="BH1124" s="245">
        <f>IF(N1124="sníž. přenesená",J1124,0)</f>
        <v>0</v>
      </c>
      <c r="BI1124" s="245">
        <f>IF(N1124="nulová",J1124,0)</f>
        <v>0</v>
      </c>
      <c r="BJ1124" s="18" t="s">
        <v>165</v>
      </c>
      <c r="BK1124" s="245">
        <f>ROUND(I1124*H1124,2)</f>
        <v>0</v>
      </c>
      <c r="BL1124" s="18" t="s">
        <v>210</v>
      </c>
      <c r="BM1124" s="244" t="s">
        <v>1097</v>
      </c>
    </row>
    <row r="1125" s="2" customFormat="1" ht="16.5" customHeight="1">
      <c r="A1125" s="39"/>
      <c r="B1125" s="40"/>
      <c r="C1125" s="279" t="s">
        <v>996</v>
      </c>
      <c r="D1125" s="279" t="s">
        <v>355</v>
      </c>
      <c r="E1125" s="280" t="s">
        <v>1741</v>
      </c>
      <c r="F1125" s="281" t="s">
        <v>1742</v>
      </c>
      <c r="G1125" s="282" t="s">
        <v>198</v>
      </c>
      <c r="H1125" s="283">
        <v>16.800000000000001</v>
      </c>
      <c r="I1125" s="284"/>
      <c r="J1125" s="285">
        <f>ROUND(I1125*H1125,2)</f>
        <v>0</v>
      </c>
      <c r="K1125" s="281" t="s">
        <v>164</v>
      </c>
      <c r="L1125" s="286"/>
      <c r="M1125" s="287" t="s">
        <v>1</v>
      </c>
      <c r="N1125" s="288" t="s">
        <v>40</v>
      </c>
      <c r="O1125" s="93"/>
      <c r="P1125" s="242">
        <f>O1125*H1125</f>
        <v>0</v>
      </c>
      <c r="Q1125" s="242">
        <v>0.00157</v>
      </c>
      <c r="R1125" s="242">
        <f>Q1125*H1125</f>
        <v>0.026376</v>
      </c>
      <c r="S1125" s="242">
        <v>0</v>
      </c>
      <c r="T1125" s="243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44" t="s">
        <v>254</v>
      </c>
      <c r="AT1125" s="244" t="s">
        <v>355</v>
      </c>
      <c r="AU1125" s="244" t="s">
        <v>81</v>
      </c>
      <c r="AY1125" s="18" t="s">
        <v>158</v>
      </c>
      <c r="BE1125" s="245">
        <f>IF(N1125="základní",J1125,0)</f>
        <v>0</v>
      </c>
      <c r="BF1125" s="245">
        <f>IF(N1125="snížená",J1125,0)</f>
        <v>0</v>
      </c>
      <c r="BG1125" s="245">
        <f>IF(N1125="zákl. přenesená",J1125,0)</f>
        <v>0</v>
      </c>
      <c r="BH1125" s="245">
        <f>IF(N1125="sníž. přenesená",J1125,0)</f>
        <v>0</v>
      </c>
      <c r="BI1125" s="245">
        <f>IF(N1125="nulová",J1125,0)</f>
        <v>0</v>
      </c>
      <c r="BJ1125" s="18" t="s">
        <v>165</v>
      </c>
      <c r="BK1125" s="245">
        <f>ROUND(I1125*H1125,2)</f>
        <v>0</v>
      </c>
      <c r="BL1125" s="18" t="s">
        <v>210</v>
      </c>
      <c r="BM1125" s="244" t="s">
        <v>1743</v>
      </c>
    </row>
    <row r="1126" s="14" customFormat="1">
      <c r="A1126" s="14"/>
      <c r="B1126" s="257"/>
      <c r="C1126" s="258"/>
      <c r="D1126" s="248" t="s">
        <v>166</v>
      </c>
      <c r="E1126" s="259" t="s">
        <v>1</v>
      </c>
      <c r="F1126" s="260" t="s">
        <v>1744</v>
      </c>
      <c r="G1126" s="258"/>
      <c r="H1126" s="261">
        <v>16.800000000000001</v>
      </c>
      <c r="I1126" s="262"/>
      <c r="J1126" s="258"/>
      <c r="K1126" s="258"/>
      <c r="L1126" s="263"/>
      <c r="M1126" s="264"/>
      <c r="N1126" s="265"/>
      <c r="O1126" s="265"/>
      <c r="P1126" s="265"/>
      <c r="Q1126" s="265"/>
      <c r="R1126" s="265"/>
      <c r="S1126" s="265"/>
      <c r="T1126" s="266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7" t="s">
        <v>166</v>
      </c>
      <c r="AU1126" s="267" t="s">
        <v>81</v>
      </c>
      <c r="AV1126" s="14" t="s">
        <v>81</v>
      </c>
      <c r="AW1126" s="14" t="s">
        <v>30</v>
      </c>
      <c r="AX1126" s="14" t="s">
        <v>73</v>
      </c>
      <c r="AY1126" s="267" t="s">
        <v>158</v>
      </c>
    </row>
    <row r="1127" s="15" customFormat="1">
      <c r="A1127" s="15"/>
      <c r="B1127" s="268"/>
      <c r="C1127" s="269"/>
      <c r="D1127" s="248" t="s">
        <v>166</v>
      </c>
      <c r="E1127" s="270" t="s">
        <v>1</v>
      </c>
      <c r="F1127" s="271" t="s">
        <v>169</v>
      </c>
      <c r="G1127" s="269"/>
      <c r="H1127" s="272">
        <v>16.800000000000001</v>
      </c>
      <c r="I1127" s="273"/>
      <c r="J1127" s="269"/>
      <c r="K1127" s="269"/>
      <c r="L1127" s="274"/>
      <c r="M1127" s="275"/>
      <c r="N1127" s="276"/>
      <c r="O1127" s="276"/>
      <c r="P1127" s="276"/>
      <c r="Q1127" s="276"/>
      <c r="R1127" s="276"/>
      <c r="S1127" s="276"/>
      <c r="T1127" s="277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78" t="s">
        <v>166</v>
      </c>
      <c r="AU1127" s="278" t="s">
        <v>81</v>
      </c>
      <c r="AV1127" s="15" t="s">
        <v>165</v>
      </c>
      <c r="AW1127" s="15" t="s">
        <v>30</v>
      </c>
      <c r="AX1127" s="15" t="s">
        <v>79</v>
      </c>
      <c r="AY1127" s="278" t="s">
        <v>158</v>
      </c>
    </row>
    <row r="1128" s="2" customFormat="1" ht="21.75" customHeight="1">
      <c r="A1128" s="39"/>
      <c r="B1128" s="40"/>
      <c r="C1128" s="233" t="s">
        <v>1745</v>
      </c>
      <c r="D1128" s="233" t="s">
        <v>160</v>
      </c>
      <c r="E1128" s="234" t="s">
        <v>1746</v>
      </c>
      <c r="F1128" s="235" t="s">
        <v>1747</v>
      </c>
      <c r="G1128" s="236" t="s">
        <v>198</v>
      </c>
      <c r="H1128" s="237">
        <v>150</v>
      </c>
      <c r="I1128" s="238"/>
      <c r="J1128" s="239">
        <f>ROUND(I1128*H1128,2)</f>
        <v>0</v>
      </c>
      <c r="K1128" s="235" t="s">
        <v>164</v>
      </c>
      <c r="L1128" s="45"/>
      <c r="M1128" s="240" t="s">
        <v>1</v>
      </c>
      <c r="N1128" s="241" t="s">
        <v>40</v>
      </c>
      <c r="O1128" s="93"/>
      <c r="P1128" s="242">
        <f>O1128*H1128</f>
        <v>0</v>
      </c>
      <c r="Q1128" s="242">
        <v>0</v>
      </c>
      <c r="R1128" s="242">
        <f>Q1128*H1128</f>
        <v>0</v>
      </c>
      <c r="S1128" s="242">
        <v>0</v>
      </c>
      <c r="T1128" s="243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44" t="s">
        <v>210</v>
      </c>
      <c r="AT1128" s="244" t="s">
        <v>160</v>
      </c>
      <c r="AU1128" s="244" t="s">
        <v>81</v>
      </c>
      <c r="AY1128" s="18" t="s">
        <v>158</v>
      </c>
      <c r="BE1128" s="245">
        <f>IF(N1128="základní",J1128,0)</f>
        <v>0</v>
      </c>
      <c r="BF1128" s="245">
        <f>IF(N1128="snížená",J1128,0)</f>
        <v>0</v>
      </c>
      <c r="BG1128" s="245">
        <f>IF(N1128="zákl. přenesená",J1128,0)</f>
        <v>0</v>
      </c>
      <c r="BH1128" s="245">
        <f>IF(N1128="sníž. přenesená",J1128,0)</f>
        <v>0</v>
      </c>
      <c r="BI1128" s="245">
        <f>IF(N1128="nulová",J1128,0)</f>
        <v>0</v>
      </c>
      <c r="BJ1128" s="18" t="s">
        <v>165</v>
      </c>
      <c r="BK1128" s="245">
        <f>ROUND(I1128*H1128,2)</f>
        <v>0</v>
      </c>
      <c r="BL1128" s="18" t="s">
        <v>210</v>
      </c>
      <c r="BM1128" s="244" t="s">
        <v>1748</v>
      </c>
    </row>
    <row r="1129" s="14" customFormat="1">
      <c r="A1129" s="14"/>
      <c r="B1129" s="257"/>
      <c r="C1129" s="258"/>
      <c r="D1129" s="248" t="s">
        <v>166</v>
      </c>
      <c r="E1129" s="259" t="s">
        <v>1</v>
      </c>
      <c r="F1129" s="260" t="s">
        <v>1749</v>
      </c>
      <c r="G1129" s="258"/>
      <c r="H1129" s="261">
        <v>150</v>
      </c>
      <c r="I1129" s="262"/>
      <c r="J1129" s="258"/>
      <c r="K1129" s="258"/>
      <c r="L1129" s="263"/>
      <c r="M1129" s="264"/>
      <c r="N1129" s="265"/>
      <c r="O1129" s="265"/>
      <c r="P1129" s="265"/>
      <c r="Q1129" s="265"/>
      <c r="R1129" s="265"/>
      <c r="S1129" s="265"/>
      <c r="T1129" s="266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7" t="s">
        <v>166</v>
      </c>
      <c r="AU1129" s="267" t="s">
        <v>81</v>
      </c>
      <c r="AV1129" s="14" t="s">
        <v>81</v>
      </c>
      <c r="AW1129" s="14" t="s">
        <v>30</v>
      </c>
      <c r="AX1129" s="14" t="s">
        <v>73</v>
      </c>
      <c r="AY1129" s="267" t="s">
        <v>158</v>
      </c>
    </row>
    <row r="1130" s="15" customFormat="1">
      <c r="A1130" s="15"/>
      <c r="B1130" s="268"/>
      <c r="C1130" s="269"/>
      <c r="D1130" s="248" t="s">
        <v>166</v>
      </c>
      <c r="E1130" s="270" t="s">
        <v>1</v>
      </c>
      <c r="F1130" s="271" t="s">
        <v>169</v>
      </c>
      <c r="G1130" s="269"/>
      <c r="H1130" s="272">
        <v>150</v>
      </c>
      <c r="I1130" s="273"/>
      <c r="J1130" s="269"/>
      <c r="K1130" s="269"/>
      <c r="L1130" s="274"/>
      <c r="M1130" s="275"/>
      <c r="N1130" s="276"/>
      <c r="O1130" s="276"/>
      <c r="P1130" s="276"/>
      <c r="Q1130" s="276"/>
      <c r="R1130" s="276"/>
      <c r="S1130" s="276"/>
      <c r="T1130" s="277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78" t="s">
        <v>166</v>
      </c>
      <c r="AU1130" s="278" t="s">
        <v>81</v>
      </c>
      <c r="AV1130" s="15" t="s">
        <v>165</v>
      </c>
      <c r="AW1130" s="15" t="s">
        <v>30</v>
      </c>
      <c r="AX1130" s="15" t="s">
        <v>79</v>
      </c>
      <c r="AY1130" s="278" t="s">
        <v>158</v>
      </c>
    </row>
    <row r="1131" s="2" customFormat="1" ht="16.5" customHeight="1">
      <c r="A1131" s="39"/>
      <c r="B1131" s="40"/>
      <c r="C1131" s="279" t="s">
        <v>1003</v>
      </c>
      <c r="D1131" s="279" t="s">
        <v>355</v>
      </c>
      <c r="E1131" s="280" t="s">
        <v>1750</v>
      </c>
      <c r="F1131" s="281" t="s">
        <v>1751</v>
      </c>
      <c r="G1131" s="282" t="s">
        <v>198</v>
      </c>
      <c r="H1131" s="283">
        <v>36</v>
      </c>
      <c r="I1131" s="284"/>
      <c r="J1131" s="285">
        <f>ROUND(I1131*H1131,2)</f>
        <v>0</v>
      </c>
      <c r="K1131" s="281" t="s">
        <v>1</v>
      </c>
      <c r="L1131" s="286"/>
      <c r="M1131" s="287" t="s">
        <v>1</v>
      </c>
      <c r="N1131" s="288" t="s">
        <v>40</v>
      </c>
      <c r="O1131" s="93"/>
      <c r="P1131" s="242">
        <f>O1131*H1131</f>
        <v>0</v>
      </c>
      <c r="Q1131" s="242">
        <v>0</v>
      </c>
      <c r="R1131" s="242">
        <f>Q1131*H1131</f>
        <v>0</v>
      </c>
      <c r="S1131" s="242">
        <v>0</v>
      </c>
      <c r="T1131" s="243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44" t="s">
        <v>254</v>
      </c>
      <c r="AT1131" s="244" t="s">
        <v>355</v>
      </c>
      <c r="AU1131" s="244" t="s">
        <v>81</v>
      </c>
      <c r="AY1131" s="18" t="s">
        <v>158</v>
      </c>
      <c r="BE1131" s="245">
        <f>IF(N1131="základní",J1131,0)</f>
        <v>0</v>
      </c>
      <c r="BF1131" s="245">
        <f>IF(N1131="snížená",J1131,0)</f>
        <v>0</v>
      </c>
      <c r="BG1131" s="245">
        <f>IF(N1131="zákl. přenesená",J1131,0)</f>
        <v>0</v>
      </c>
      <c r="BH1131" s="245">
        <f>IF(N1131="sníž. přenesená",J1131,0)</f>
        <v>0</v>
      </c>
      <c r="BI1131" s="245">
        <f>IF(N1131="nulová",J1131,0)</f>
        <v>0</v>
      </c>
      <c r="BJ1131" s="18" t="s">
        <v>165</v>
      </c>
      <c r="BK1131" s="245">
        <f>ROUND(I1131*H1131,2)</f>
        <v>0</v>
      </c>
      <c r="BL1131" s="18" t="s">
        <v>210</v>
      </c>
      <c r="BM1131" s="244" t="s">
        <v>1752</v>
      </c>
    </row>
    <row r="1132" s="14" customFormat="1">
      <c r="A1132" s="14"/>
      <c r="B1132" s="257"/>
      <c r="C1132" s="258"/>
      <c r="D1132" s="248" t="s">
        <v>166</v>
      </c>
      <c r="E1132" s="259" t="s">
        <v>1</v>
      </c>
      <c r="F1132" s="260" t="s">
        <v>1753</v>
      </c>
      <c r="G1132" s="258"/>
      <c r="H1132" s="261">
        <v>36</v>
      </c>
      <c r="I1132" s="262"/>
      <c r="J1132" s="258"/>
      <c r="K1132" s="258"/>
      <c r="L1132" s="263"/>
      <c r="M1132" s="264"/>
      <c r="N1132" s="265"/>
      <c r="O1132" s="265"/>
      <c r="P1132" s="265"/>
      <c r="Q1132" s="265"/>
      <c r="R1132" s="265"/>
      <c r="S1132" s="265"/>
      <c r="T1132" s="26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7" t="s">
        <v>166</v>
      </c>
      <c r="AU1132" s="267" t="s">
        <v>81</v>
      </c>
      <c r="AV1132" s="14" t="s">
        <v>81</v>
      </c>
      <c r="AW1132" s="14" t="s">
        <v>30</v>
      </c>
      <c r="AX1132" s="14" t="s">
        <v>73</v>
      </c>
      <c r="AY1132" s="267" t="s">
        <v>158</v>
      </c>
    </row>
    <row r="1133" s="15" customFormat="1">
      <c r="A1133" s="15"/>
      <c r="B1133" s="268"/>
      <c r="C1133" s="269"/>
      <c r="D1133" s="248" t="s">
        <v>166</v>
      </c>
      <c r="E1133" s="270" t="s">
        <v>1</v>
      </c>
      <c r="F1133" s="271" t="s">
        <v>169</v>
      </c>
      <c r="G1133" s="269"/>
      <c r="H1133" s="272">
        <v>36</v>
      </c>
      <c r="I1133" s="273"/>
      <c r="J1133" s="269"/>
      <c r="K1133" s="269"/>
      <c r="L1133" s="274"/>
      <c r="M1133" s="275"/>
      <c r="N1133" s="276"/>
      <c r="O1133" s="276"/>
      <c r="P1133" s="276"/>
      <c r="Q1133" s="276"/>
      <c r="R1133" s="276"/>
      <c r="S1133" s="276"/>
      <c r="T1133" s="277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78" t="s">
        <v>166</v>
      </c>
      <c r="AU1133" s="278" t="s">
        <v>81</v>
      </c>
      <c r="AV1133" s="15" t="s">
        <v>165</v>
      </c>
      <c r="AW1133" s="15" t="s">
        <v>30</v>
      </c>
      <c r="AX1133" s="15" t="s">
        <v>79</v>
      </c>
      <c r="AY1133" s="278" t="s">
        <v>158</v>
      </c>
    </row>
    <row r="1134" s="2" customFormat="1" ht="16.5" customHeight="1">
      <c r="A1134" s="39"/>
      <c r="B1134" s="40"/>
      <c r="C1134" s="279" t="s">
        <v>1754</v>
      </c>
      <c r="D1134" s="279" t="s">
        <v>355</v>
      </c>
      <c r="E1134" s="280" t="s">
        <v>1755</v>
      </c>
      <c r="F1134" s="281" t="s">
        <v>1756</v>
      </c>
      <c r="G1134" s="282" t="s">
        <v>198</v>
      </c>
      <c r="H1134" s="283">
        <v>144</v>
      </c>
      <c r="I1134" s="284"/>
      <c r="J1134" s="285">
        <f>ROUND(I1134*H1134,2)</f>
        <v>0</v>
      </c>
      <c r="K1134" s="281" t="s">
        <v>1</v>
      </c>
      <c r="L1134" s="286"/>
      <c r="M1134" s="287" t="s">
        <v>1</v>
      </c>
      <c r="N1134" s="288" t="s">
        <v>40</v>
      </c>
      <c r="O1134" s="93"/>
      <c r="P1134" s="242">
        <f>O1134*H1134</f>
        <v>0</v>
      </c>
      <c r="Q1134" s="242">
        <v>0</v>
      </c>
      <c r="R1134" s="242">
        <f>Q1134*H1134</f>
        <v>0</v>
      </c>
      <c r="S1134" s="242">
        <v>0</v>
      </c>
      <c r="T1134" s="243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44" t="s">
        <v>254</v>
      </c>
      <c r="AT1134" s="244" t="s">
        <v>355</v>
      </c>
      <c r="AU1134" s="244" t="s">
        <v>81</v>
      </c>
      <c r="AY1134" s="18" t="s">
        <v>158</v>
      </c>
      <c r="BE1134" s="245">
        <f>IF(N1134="základní",J1134,0)</f>
        <v>0</v>
      </c>
      <c r="BF1134" s="245">
        <f>IF(N1134="snížená",J1134,0)</f>
        <v>0</v>
      </c>
      <c r="BG1134" s="245">
        <f>IF(N1134="zákl. přenesená",J1134,0)</f>
        <v>0</v>
      </c>
      <c r="BH1134" s="245">
        <f>IF(N1134="sníž. přenesená",J1134,0)</f>
        <v>0</v>
      </c>
      <c r="BI1134" s="245">
        <f>IF(N1134="nulová",J1134,0)</f>
        <v>0</v>
      </c>
      <c r="BJ1134" s="18" t="s">
        <v>165</v>
      </c>
      <c r="BK1134" s="245">
        <f>ROUND(I1134*H1134,2)</f>
        <v>0</v>
      </c>
      <c r="BL1134" s="18" t="s">
        <v>210</v>
      </c>
      <c r="BM1134" s="244" t="s">
        <v>1757</v>
      </c>
    </row>
    <row r="1135" s="14" customFormat="1">
      <c r="A1135" s="14"/>
      <c r="B1135" s="257"/>
      <c r="C1135" s="258"/>
      <c r="D1135" s="248" t="s">
        <v>166</v>
      </c>
      <c r="E1135" s="259" t="s">
        <v>1</v>
      </c>
      <c r="F1135" s="260" t="s">
        <v>1758</v>
      </c>
      <c r="G1135" s="258"/>
      <c r="H1135" s="261">
        <v>144</v>
      </c>
      <c r="I1135" s="262"/>
      <c r="J1135" s="258"/>
      <c r="K1135" s="258"/>
      <c r="L1135" s="263"/>
      <c r="M1135" s="264"/>
      <c r="N1135" s="265"/>
      <c r="O1135" s="265"/>
      <c r="P1135" s="265"/>
      <c r="Q1135" s="265"/>
      <c r="R1135" s="265"/>
      <c r="S1135" s="265"/>
      <c r="T1135" s="266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7" t="s">
        <v>166</v>
      </c>
      <c r="AU1135" s="267" t="s">
        <v>81</v>
      </c>
      <c r="AV1135" s="14" t="s">
        <v>81</v>
      </c>
      <c r="AW1135" s="14" t="s">
        <v>30</v>
      </c>
      <c r="AX1135" s="14" t="s">
        <v>73</v>
      </c>
      <c r="AY1135" s="267" t="s">
        <v>158</v>
      </c>
    </row>
    <row r="1136" s="15" customFormat="1">
      <c r="A1136" s="15"/>
      <c r="B1136" s="268"/>
      <c r="C1136" s="269"/>
      <c r="D1136" s="248" t="s">
        <v>166</v>
      </c>
      <c r="E1136" s="270" t="s">
        <v>1</v>
      </c>
      <c r="F1136" s="271" t="s">
        <v>169</v>
      </c>
      <c r="G1136" s="269"/>
      <c r="H1136" s="272">
        <v>144</v>
      </c>
      <c r="I1136" s="273"/>
      <c r="J1136" s="269"/>
      <c r="K1136" s="269"/>
      <c r="L1136" s="274"/>
      <c r="M1136" s="275"/>
      <c r="N1136" s="276"/>
      <c r="O1136" s="276"/>
      <c r="P1136" s="276"/>
      <c r="Q1136" s="276"/>
      <c r="R1136" s="276"/>
      <c r="S1136" s="276"/>
      <c r="T1136" s="277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78" t="s">
        <v>166</v>
      </c>
      <c r="AU1136" s="278" t="s">
        <v>81</v>
      </c>
      <c r="AV1136" s="15" t="s">
        <v>165</v>
      </c>
      <c r="AW1136" s="15" t="s">
        <v>30</v>
      </c>
      <c r="AX1136" s="15" t="s">
        <v>79</v>
      </c>
      <c r="AY1136" s="278" t="s">
        <v>158</v>
      </c>
    </row>
    <row r="1137" s="2" customFormat="1" ht="21.75" customHeight="1">
      <c r="A1137" s="39"/>
      <c r="B1137" s="40"/>
      <c r="C1137" s="233" t="s">
        <v>1009</v>
      </c>
      <c r="D1137" s="233" t="s">
        <v>160</v>
      </c>
      <c r="E1137" s="234" t="s">
        <v>1759</v>
      </c>
      <c r="F1137" s="235" t="s">
        <v>1760</v>
      </c>
      <c r="G1137" s="236" t="s">
        <v>329</v>
      </c>
      <c r="H1137" s="237">
        <v>1</v>
      </c>
      <c r="I1137" s="238"/>
      <c r="J1137" s="239">
        <f>ROUND(I1137*H1137,2)</f>
        <v>0</v>
      </c>
      <c r="K1137" s="235" t="s">
        <v>164</v>
      </c>
      <c r="L1137" s="45"/>
      <c r="M1137" s="240" t="s">
        <v>1</v>
      </c>
      <c r="N1137" s="241" t="s">
        <v>40</v>
      </c>
      <c r="O1137" s="93"/>
      <c r="P1137" s="242">
        <f>O1137*H1137</f>
        <v>0</v>
      </c>
      <c r="Q1137" s="242">
        <v>0</v>
      </c>
      <c r="R1137" s="242">
        <f>Q1137*H1137</f>
        <v>0</v>
      </c>
      <c r="S1137" s="242">
        <v>0</v>
      </c>
      <c r="T1137" s="243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44" t="s">
        <v>210</v>
      </c>
      <c r="AT1137" s="244" t="s">
        <v>160</v>
      </c>
      <c r="AU1137" s="244" t="s">
        <v>81</v>
      </c>
      <c r="AY1137" s="18" t="s">
        <v>158</v>
      </c>
      <c r="BE1137" s="245">
        <f>IF(N1137="základní",J1137,0)</f>
        <v>0</v>
      </c>
      <c r="BF1137" s="245">
        <f>IF(N1137="snížená",J1137,0)</f>
        <v>0</v>
      </c>
      <c r="BG1137" s="245">
        <f>IF(N1137="zákl. přenesená",J1137,0)</f>
        <v>0</v>
      </c>
      <c r="BH1137" s="245">
        <f>IF(N1137="sníž. přenesená",J1137,0)</f>
        <v>0</v>
      </c>
      <c r="BI1137" s="245">
        <f>IF(N1137="nulová",J1137,0)</f>
        <v>0</v>
      </c>
      <c r="BJ1137" s="18" t="s">
        <v>165</v>
      </c>
      <c r="BK1137" s="245">
        <f>ROUND(I1137*H1137,2)</f>
        <v>0</v>
      </c>
      <c r="BL1137" s="18" t="s">
        <v>210</v>
      </c>
      <c r="BM1137" s="244" t="s">
        <v>1207</v>
      </c>
    </row>
    <row r="1138" s="2" customFormat="1" ht="16.5" customHeight="1">
      <c r="A1138" s="39"/>
      <c r="B1138" s="40"/>
      <c r="C1138" s="279" t="s">
        <v>1761</v>
      </c>
      <c r="D1138" s="279" t="s">
        <v>355</v>
      </c>
      <c r="E1138" s="280" t="s">
        <v>1762</v>
      </c>
      <c r="F1138" s="281" t="s">
        <v>1763</v>
      </c>
      <c r="G1138" s="282" t="s">
        <v>329</v>
      </c>
      <c r="H1138" s="283">
        <v>1</v>
      </c>
      <c r="I1138" s="284"/>
      <c r="J1138" s="285">
        <f>ROUND(I1138*H1138,2)</f>
        <v>0</v>
      </c>
      <c r="K1138" s="281" t="s">
        <v>1</v>
      </c>
      <c r="L1138" s="286"/>
      <c r="M1138" s="287" t="s">
        <v>1</v>
      </c>
      <c r="N1138" s="288" t="s">
        <v>40</v>
      </c>
      <c r="O1138" s="93"/>
      <c r="P1138" s="242">
        <f>O1138*H1138</f>
        <v>0</v>
      </c>
      <c r="Q1138" s="242">
        <v>0</v>
      </c>
      <c r="R1138" s="242">
        <f>Q1138*H1138</f>
        <v>0</v>
      </c>
      <c r="S1138" s="242">
        <v>0</v>
      </c>
      <c r="T1138" s="243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44" t="s">
        <v>254</v>
      </c>
      <c r="AT1138" s="244" t="s">
        <v>355</v>
      </c>
      <c r="AU1138" s="244" t="s">
        <v>81</v>
      </c>
      <c r="AY1138" s="18" t="s">
        <v>158</v>
      </c>
      <c r="BE1138" s="245">
        <f>IF(N1138="základní",J1138,0)</f>
        <v>0</v>
      </c>
      <c r="BF1138" s="245">
        <f>IF(N1138="snížená",J1138,0)</f>
        <v>0</v>
      </c>
      <c r="BG1138" s="245">
        <f>IF(N1138="zákl. přenesená",J1138,0)</f>
        <v>0</v>
      </c>
      <c r="BH1138" s="245">
        <f>IF(N1138="sníž. přenesená",J1138,0)</f>
        <v>0</v>
      </c>
      <c r="BI1138" s="245">
        <f>IF(N1138="nulová",J1138,0)</f>
        <v>0</v>
      </c>
      <c r="BJ1138" s="18" t="s">
        <v>165</v>
      </c>
      <c r="BK1138" s="245">
        <f>ROUND(I1138*H1138,2)</f>
        <v>0</v>
      </c>
      <c r="BL1138" s="18" t="s">
        <v>210</v>
      </c>
      <c r="BM1138" s="244" t="s">
        <v>1764</v>
      </c>
    </row>
    <row r="1139" s="2" customFormat="1" ht="21.75" customHeight="1">
      <c r="A1139" s="39"/>
      <c r="B1139" s="40"/>
      <c r="C1139" s="233" t="s">
        <v>1014</v>
      </c>
      <c r="D1139" s="233" t="s">
        <v>160</v>
      </c>
      <c r="E1139" s="234" t="s">
        <v>1765</v>
      </c>
      <c r="F1139" s="235" t="s">
        <v>1766</v>
      </c>
      <c r="G1139" s="236" t="s">
        <v>329</v>
      </c>
      <c r="H1139" s="237">
        <v>1</v>
      </c>
      <c r="I1139" s="238"/>
      <c r="J1139" s="239">
        <f>ROUND(I1139*H1139,2)</f>
        <v>0</v>
      </c>
      <c r="K1139" s="235" t="s">
        <v>164</v>
      </c>
      <c r="L1139" s="45"/>
      <c r="M1139" s="240" t="s">
        <v>1</v>
      </c>
      <c r="N1139" s="241" t="s">
        <v>40</v>
      </c>
      <c r="O1139" s="93"/>
      <c r="P1139" s="242">
        <f>O1139*H1139</f>
        <v>0</v>
      </c>
      <c r="Q1139" s="242">
        <v>0</v>
      </c>
      <c r="R1139" s="242">
        <f>Q1139*H1139</f>
        <v>0</v>
      </c>
      <c r="S1139" s="242">
        <v>0.02</v>
      </c>
      <c r="T1139" s="243">
        <f>S1139*H1139</f>
        <v>0.02</v>
      </c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R1139" s="244" t="s">
        <v>210</v>
      </c>
      <c r="AT1139" s="244" t="s">
        <v>160</v>
      </c>
      <c r="AU1139" s="244" t="s">
        <v>81</v>
      </c>
      <c r="AY1139" s="18" t="s">
        <v>158</v>
      </c>
      <c r="BE1139" s="245">
        <f>IF(N1139="základní",J1139,0)</f>
        <v>0</v>
      </c>
      <c r="BF1139" s="245">
        <f>IF(N1139="snížená",J1139,0)</f>
        <v>0</v>
      </c>
      <c r="BG1139" s="245">
        <f>IF(N1139="zákl. přenesená",J1139,0)</f>
        <v>0</v>
      </c>
      <c r="BH1139" s="245">
        <f>IF(N1139="sníž. přenesená",J1139,0)</f>
        <v>0</v>
      </c>
      <c r="BI1139" s="245">
        <f>IF(N1139="nulová",J1139,0)</f>
        <v>0</v>
      </c>
      <c r="BJ1139" s="18" t="s">
        <v>165</v>
      </c>
      <c r="BK1139" s="245">
        <f>ROUND(I1139*H1139,2)</f>
        <v>0</v>
      </c>
      <c r="BL1139" s="18" t="s">
        <v>210</v>
      </c>
      <c r="BM1139" s="244" t="s">
        <v>1475</v>
      </c>
    </row>
    <row r="1140" s="2" customFormat="1" ht="21.75" customHeight="1">
      <c r="A1140" s="39"/>
      <c r="B1140" s="40"/>
      <c r="C1140" s="233" t="s">
        <v>1767</v>
      </c>
      <c r="D1140" s="233" t="s">
        <v>160</v>
      </c>
      <c r="E1140" s="234" t="s">
        <v>1768</v>
      </c>
      <c r="F1140" s="235" t="s">
        <v>1769</v>
      </c>
      <c r="G1140" s="236" t="s">
        <v>329</v>
      </c>
      <c r="H1140" s="237">
        <v>8</v>
      </c>
      <c r="I1140" s="238"/>
      <c r="J1140" s="239">
        <f>ROUND(I1140*H1140,2)</f>
        <v>0</v>
      </c>
      <c r="K1140" s="235" t="s">
        <v>164</v>
      </c>
      <c r="L1140" s="45"/>
      <c r="M1140" s="240" t="s">
        <v>1</v>
      </c>
      <c r="N1140" s="241" t="s">
        <v>40</v>
      </c>
      <c r="O1140" s="93"/>
      <c r="P1140" s="242">
        <f>O1140*H1140</f>
        <v>0</v>
      </c>
      <c r="Q1140" s="242">
        <v>0</v>
      </c>
      <c r="R1140" s="242">
        <f>Q1140*H1140</f>
        <v>0</v>
      </c>
      <c r="S1140" s="242">
        <v>0</v>
      </c>
      <c r="T1140" s="243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44" t="s">
        <v>210</v>
      </c>
      <c r="AT1140" s="244" t="s">
        <v>160</v>
      </c>
      <c r="AU1140" s="244" t="s">
        <v>81</v>
      </c>
      <c r="AY1140" s="18" t="s">
        <v>158</v>
      </c>
      <c r="BE1140" s="245">
        <f>IF(N1140="základní",J1140,0)</f>
        <v>0</v>
      </c>
      <c r="BF1140" s="245">
        <f>IF(N1140="snížená",J1140,0)</f>
        <v>0</v>
      </c>
      <c r="BG1140" s="245">
        <f>IF(N1140="zákl. přenesená",J1140,0)</f>
        <v>0</v>
      </c>
      <c r="BH1140" s="245">
        <f>IF(N1140="sníž. přenesená",J1140,0)</f>
        <v>0</v>
      </c>
      <c r="BI1140" s="245">
        <f>IF(N1140="nulová",J1140,0)</f>
        <v>0</v>
      </c>
      <c r="BJ1140" s="18" t="s">
        <v>165</v>
      </c>
      <c r="BK1140" s="245">
        <f>ROUND(I1140*H1140,2)</f>
        <v>0</v>
      </c>
      <c r="BL1140" s="18" t="s">
        <v>210</v>
      </c>
      <c r="BM1140" s="244" t="s">
        <v>1770</v>
      </c>
    </row>
    <row r="1141" s="2" customFormat="1" ht="16.5" customHeight="1">
      <c r="A1141" s="39"/>
      <c r="B1141" s="40"/>
      <c r="C1141" s="279" t="s">
        <v>1018</v>
      </c>
      <c r="D1141" s="279" t="s">
        <v>355</v>
      </c>
      <c r="E1141" s="280" t="s">
        <v>1771</v>
      </c>
      <c r="F1141" s="281" t="s">
        <v>1772</v>
      </c>
      <c r="G1141" s="282" t="s">
        <v>329</v>
      </c>
      <c r="H1141" s="283">
        <v>8</v>
      </c>
      <c r="I1141" s="284"/>
      <c r="J1141" s="285">
        <f>ROUND(I1141*H1141,2)</f>
        <v>0</v>
      </c>
      <c r="K1141" s="281" t="s">
        <v>164</v>
      </c>
      <c r="L1141" s="286"/>
      <c r="M1141" s="287" t="s">
        <v>1</v>
      </c>
      <c r="N1141" s="288" t="s">
        <v>40</v>
      </c>
      <c r="O1141" s="93"/>
      <c r="P1141" s="242">
        <f>O1141*H1141</f>
        <v>0</v>
      </c>
      <c r="Q1141" s="242">
        <v>5.0000000000000002E-05</v>
      </c>
      <c r="R1141" s="242">
        <f>Q1141*H1141</f>
        <v>0.00040000000000000002</v>
      </c>
      <c r="S1141" s="242">
        <v>0</v>
      </c>
      <c r="T1141" s="243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44" t="s">
        <v>254</v>
      </c>
      <c r="AT1141" s="244" t="s">
        <v>355</v>
      </c>
      <c r="AU1141" s="244" t="s">
        <v>81</v>
      </c>
      <c r="AY1141" s="18" t="s">
        <v>158</v>
      </c>
      <c r="BE1141" s="245">
        <f>IF(N1141="základní",J1141,0)</f>
        <v>0</v>
      </c>
      <c r="BF1141" s="245">
        <f>IF(N1141="snížená",J1141,0)</f>
        <v>0</v>
      </c>
      <c r="BG1141" s="245">
        <f>IF(N1141="zákl. přenesená",J1141,0)</f>
        <v>0</v>
      </c>
      <c r="BH1141" s="245">
        <f>IF(N1141="sníž. přenesená",J1141,0)</f>
        <v>0</v>
      </c>
      <c r="BI1141" s="245">
        <f>IF(N1141="nulová",J1141,0)</f>
        <v>0</v>
      </c>
      <c r="BJ1141" s="18" t="s">
        <v>165</v>
      </c>
      <c r="BK1141" s="245">
        <f>ROUND(I1141*H1141,2)</f>
        <v>0</v>
      </c>
      <c r="BL1141" s="18" t="s">
        <v>210</v>
      </c>
      <c r="BM1141" s="244" t="s">
        <v>1773</v>
      </c>
    </row>
    <row r="1142" s="2" customFormat="1" ht="21.75" customHeight="1">
      <c r="A1142" s="39"/>
      <c r="B1142" s="40"/>
      <c r="C1142" s="233" t="s">
        <v>1774</v>
      </c>
      <c r="D1142" s="233" t="s">
        <v>160</v>
      </c>
      <c r="E1142" s="234" t="s">
        <v>1775</v>
      </c>
      <c r="F1142" s="235" t="s">
        <v>1776</v>
      </c>
      <c r="G1142" s="236" t="s">
        <v>329</v>
      </c>
      <c r="H1142" s="237">
        <v>2</v>
      </c>
      <c r="I1142" s="238"/>
      <c r="J1142" s="239">
        <f>ROUND(I1142*H1142,2)</f>
        <v>0</v>
      </c>
      <c r="K1142" s="235" t="s">
        <v>164</v>
      </c>
      <c r="L1142" s="45"/>
      <c r="M1142" s="240" t="s">
        <v>1</v>
      </c>
      <c r="N1142" s="241" t="s">
        <v>40</v>
      </c>
      <c r="O1142" s="93"/>
      <c r="P1142" s="242">
        <f>O1142*H1142</f>
        <v>0</v>
      </c>
      <c r="Q1142" s="242">
        <v>0</v>
      </c>
      <c r="R1142" s="242">
        <f>Q1142*H1142</f>
        <v>0</v>
      </c>
      <c r="S1142" s="242">
        <v>0</v>
      </c>
      <c r="T1142" s="243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44" t="s">
        <v>210</v>
      </c>
      <c r="AT1142" s="244" t="s">
        <v>160</v>
      </c>
      <c r="AU1142" s="244" t="s">
        <v>81</v>
      </c>
      <c r="AY1142" s="18" t="s">
        <v>158</v>
      </c>
      <c r="BE1142" s="245">
        <f>IF(N1142="základní",J1142,0)</f>
        <v>0</v>
      </c>
      <c r="BF1142" s="245">
        <f>IF(N1142="snížená",J1142,0)</f>
        <v>0</v>
      </c>
      <c r="BG1142" s="245">
        <f>IF(N1142="zákl. přenesená",J1142,0)</f>
        <v>0</v>
      </c>
      <c r="BH1142" s="245">
        <f>IF(N1142="sníž. přenesená",J1142,0)</f>
        <v>0</v>
      </c>
      <c r="BI1142" s="245">
        <f>IF(N1142="nulová",J1142,0)</f>
        <v>0</v>
      </c>
      <c r="BJ1142" s="18" t="s">
        <v>165</v>
      </c>
      <c r="BK1142" s="245">
        <f>ROUND(I1142*H1142,2)</f>
        <v>0</v>
      </c>
      <c r="BL1142" s="18" t="s">
        <v>210</v>
      </c>
      <c r="BM1142" s="244" t="s">
        <v>1777</v>
      </c>
    </row>
    <row r="1143" s="2" customFormat="1" ht="16.5" customHeight="1">
      <c r="A1143" s="39"/>
      <c r="B1143" s="40"/>
      <c r="C1143" s="279" t="s">
        <v>1024</v>
      </c>
      <c r="D1143" s="279" t="s">
        <v>355</v>
      </c>
      <c r="E1143" s="280" t="s">
        <v>1778</v>
      </c>
      <c r="F1143" s="281" t="s">
        <v>1779</v>
      </c>
      <c r="G1143" s="282" t="s">
        <v>329</v>
      </c>
      <c r="H1143" s="283">
        <v>2</v>
      </c>
      <c r="I1143" s="284"/>
      <c r="J1143" s="285">
        <f>ROUND(I1143*H1143,2)</f>
        <v>0</v>
      </c>
      <c r="K1143" s="281" t="s">
        <v>164</v>
      </c>
      <c r="L1143" s="286"/>
      <c r="M1143" s="287" t="s">
        <v>1</v>
      </c>
      <c r="N1143" s="288" t="s">
        <v>40</v>
      </c>
      <c r="O1143" s="93"/>
      <c r="P1143" s="242">
        <f>O1143*H1143</f>
        <v>0</v>
      </c>
      <c r="Q1143" s="242">
        <v>5.0000000000000002E-05</v>
      </c>
      <c r="R1143" s="242">
        <f>Q1143*H1143</f>
        <v>0.00010000000000000001</v>
      </c>
      <c r="S1143" s="242">
        <v>0</v>
      </c>
      <c r="T1143" s="243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44" t="s">
        <v>254</v>
      </c>
      <c r="AT1143" s="244" t="s">
        <v>355</v>
      </c>
      <c r="AU1143" s="244" t="s">
        <v>81</v>
      </c>
      <c r="AY1143" s="18" t="s">
        <v>158</v>
      </c>
      <c r="BE1143" s="245">
        <f>IF(N1143="základní",J1143,0)</f>
        <v>0</v>
      </c>
      <c r="BF1143" s="245">
        <f>IF(N1143="snížená",J1143,0)</f>
        <v>0</v>
      </c>
      <c r="BG1143" s="245">
        <f>IF(N1143="zákl. přenesená",J1143,0)</f>
        <v>0</v>
      </c>
      <c r="BH1143" s="245">
        <f>IF(N1143="sníž. přenesená",J1143,0)</f>
        <v>0</v>
      </c>
      <c r="BI1143" s="245">
        <f>IF(N1143="nulová",J1143,0)</f>
        <v>0</v>
      </c>
      <c r="BJ1143" s="18" t="s">
        <v>165</v>
      </c>
      <c r="BK1143" s="245">
        <f>ROUND(I1143*H1143,2)</f>
        <v>0</v>
      </c>
      <c r="BL1143" s="18" t="s">
        <v>210</v>
      </c>
      <c r="BM1143" s="244" t="s">
        <v>1537</v>
      </c>
    </row>
    <row r="1144" s="2" customFormat="1" ht="21.75" customHeight="1">
      <c r="A1144" s="39"/>
      <c r="B1144" s="40"/>
      <c r="C1144" s="233" t="s">
        <v>1780</v>
      </c>
      <c r="D1144" s="233" t="s">
        <v>160</v>
      </c>
      <c r="E1144" s="234" t="s">
        <v>1781</v>
      </c>
      <c r="F1144" s="235" t="s">
        <v>1782</v>
      </c>
      <c r="G1144" s="236" t="s">
        <v>329</v>
      </c>
      <c r="H1144" s="237">
        <v>12</v>
      </c>
      <c r="I1144" s="238"/>
      <c r="J1144" s="239">
        <f>ROUND(I1144*H1144,2)</f>
        <v>0</v>
      </c>
      <c r="K1144" s="235" t="s">
        <v>164</v>
      </c>
      <c r="L1144" s="45"/>
      <c r="M1144" s="240" t="s">
        <v>1</v>
      </c>
      <c r="N1144" s="241" t="s">
        <v>40</v>
      </c>
      <c r="O1144" s="93"/>
      <c r="P1144" s="242">
        <f>O1144*H1144</f>
        <v>0</v>
      </c>
      <c r="Q1144" s="242">
        <v>0</v>
      </c>
      <c r="R1144" s="242">
        <f>Q1144*H1144</f>
        <v>0</v>
      </c>
      <c r="S1144" s="242">
        <v>0</v>
      </c>
      <c r="T1144" s="243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44" t="s">
        <v>210</v>
      </c>
      <c r="AT1144" s="244" t="s">
        <v>160</v>
      </c>
      <c r="AU1144" s="244" t="s">
        <v>81</v>
      </c>
      <c r="AY1144" s="18" t="s">
        <v>158</v>
      </c>
      <c r="BE1144" s="245">
        <f>IF(N1144="základní",J1144,0)</f>
        <v>0</v>
      </c>
      <c r="BF1144" s="245">
        <f>IF(N1144="snížená",J1144,0)</f>
        <v>0</v>
      </c>
      <c r="BG1144" s="245">
        <f>IF(N1144="zákl. přenesená",J1144,0)</f>
        <v>0</v>
      </c>
      <c r="BH1144" s="245">
        <f>IF(N1144="sníž. přenesená",J1144,0)</f>
        <v>0</v>
      </c>
      <c r="BI1144" s="245">
        <f>IF(N1144="nulová",J1144,0)</f>
        <v>0</v>
      </c>
      <c r="BJ1144" s="18" t="s">
        <v>165</v>
      </c>
      <c r="BK1144" s="245">
        <f>ROUND(I1144*H1144,2)</f>
        <v>0</v>
      </c>
      <c r="BL1144" s="18" t="s">
        <v>210</v>
      </c>
      <c r="BM1144" s="244" t="s">
        <v>1783</v>
      </c>
    </row>
    <row r="1145" s="2" customFormat="1" ht="16.5" customHeight="1">
      <c r="A1145" s="39"/>
      <c r="B1145" s="40"/>
      <c r="C1145" s="279" t="s">
        <v>1028</v>
      </c>
      <c r="D1145" s="279" t="s">
        <v>355</v>
      </c>
      <c r="E1145" s="280" t="s">
        <v>1784</v>
      </c>
      <c r="F1145" s="281" t="s">
        <v>1785</v>
      </c>
      <c r="G1145" s="282" t="s">
        <v>329</v>
      </c>
      <c r="H1145" s="283">
        <v>12</v>
      </c>
      <c r="I1145" s="284"/>
      <c r="J1145" s="285">
        <f>ROUND(I1145*H1145,2)</f>
        <v>0</v>
      </c>
      <c r="K1145" s="281" t="s">
        <v>164</v>
      </c>
      <c r="L1145" s="286"/>
      <c r="M1145" s="287" t="s">
        <v>1</v>
      </c>
      <c r="N1145" s="288" t="s">
        <v>40</v>
      </c>
      <c r="O1145" s="93"/>
      <c r="P1145" s="242">
        <f>O1145*H1145</f>
        <v>0</v>
      </c>
      <c r="Q1145" s="242">
        <v>5.0000000000000002E-05</v>
      </c>
      <c r="R1145" s="242">
        <f>Q1145*H1145</f>
        <v>0.00060000000000000006</v>
      </c>
      <c r="S1145" s="242">
        <v>0</v>
      </c>
      <c r="T1145" s="243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44" t="s">
        <v>254</v>
      </c>
      <c r="AT1145" s="244" t="s">
        <v>355</v>
      </c>
      <c r="AU1145" s="244" t="s">
        <v>81</v>
      </c>
      <c r="AY1145" s="18" t="s">
        <v>158</v>
      </c>
      <c r="BE1145" s="245">
        <f>IF(N1145="základní",J1145,0)</f>
        <v>0</v>
      </c>
      <c r="BF1145" s="245">
        <f>IF(N1145="snížená",J1145,0)</f>
        <v>0</v>
      </c>
      <c r="BG1145" s="245">
        <f>IF(N1145="zákl. přenesená",J1145,0)</f>
        <v>0</v>
      </c>
      <c r="BH1145" s="245">
        <f>IF(N1145="sníž. přenesená",J1145,0)</f>
        <v>0</v>
      </c>
      <c r="BI1145" s="245">
        <f>IF(N1145="nulová",J1145,0)</f>
        <v>0</v>
      </c>
      <c r="BJ1145" s="18" t="s">
        <v>165</v>
      </c>
      <c r="BK1145" s="245">
        <f>ROUND(I1145*H1145,2)</f>
        <v>0</v>
      </c>
      <c r="BL1145" s="18" t="s">
        <v>210</v>
      </c>
      <c r="BM1145" s="244" t="s">
        <v>1786</v>
      </c>
    </row>
    <row r="1146" s="2" customFormat="1" ht="21.75" customHeight="1">
      <c r="A1146" s="39"/>
      <c r="B1146" s="40"/>
      <c r="C1146" s="233" t="s">
        <v>1787</v>
      </c>
      <c r="D1146" s="233" t="s">
        <v>160</v>
      </c>
      <c r="E1146" s="234" t="s">
        <v>1788</v>
      </c>
      <c r="F1146" s="235" t="s">
        <v>1789</v>
      </c>
      <c r="G1146" s="236" t="s">
        <v>329</v>
      </c>
      <c r="H1146" s="237">
        <v>6</v>
      </c>
      <c r="I1146" s="238"/>
      <c r="J1146" s="239">
        <f>ROUND(I1146*H1146,2)</f>
        <v>0</v>
      </c>
      <c r="K1146" s="235" t="s">
        <v>164</v>
      </c>
      <c r="L1146" s="45"/>
      <c r="M1146" s="240" t="s">
        <v>1</v>
      </c>
      <c r="N1146" s="241" t="s">
        <v>40</v>
      </c>
      <c r="O1146" s="93"/>
      <c r="P1146" s="242">
        <f>O1146*H1146</f>
        <v>0</v>
      </c>
      <c r="Q1146" s="242">
        <v>0</v>
      </c>
      <c r="R1146" s="242">
        <f>Q1146*H1146</f>
        <v>0</v>
      </c>
      <c r="S1146" s="242">
        <v>0</v>
      </c>
      <c r="T1146" s="243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44" t="s">
        <v>210</v>
      </c>
      <c r="AT1146" s="244" t="s">
        <v>160</v>
      </c>
      <c r="AU1146" s="244" t="s">
        <v>81</v>
      </c>
      <c r="AY1146" s="18" t="s">
        <v>158</v>
      </c>
      <c r="BE1146" s="245">
        <f>IF(N1146="základní",J1146,0)</f>
        <v>0</v>
      </c>
      <c r="BF1146" s="245">
        <f>IF(N1146="snížená",J1146,0)</f>
        <v>0</v>
      </c>
      <c r="BG1146" s="245">
        <f>IF(N1146="zákl. přenesená",J1146,0)</f>
        <v>0</v>
      </c>
      <c r="BH1146" s="245">
        <f>IF(N1146="sníž. přenesená",J1146,0)</f>
        <v>0</v>
      </c>
      <c r="BI1146" s="245">
        <f>IF(N1146="nulová",J1146,0)</f>
        <v>0</v>
      </c>
      <c r="BJ1146" s="18" t="s">
        <v>165</v>
      </c>
      <c r="BK1146" s="245">
        <f>ROUND(I1146*H1146,2)</f>
        <v>0</v>
      </c>
      <c r="BL1146" s="18" t="s">
        <v>210</v>
      </c>
      <c r="BM1146" s="244" t="s">
        <v>1790</v>
      </c>
    </row>
    <row r="1147" s="14" customFormat="1">
      <c r="A1147" s="14"/>
      <c r="B1147" s="257"/>
      <c r="C1147" s="258"/>
      <c r="D1147" s="248" t="s">
        <v>166</v>
      </c>
      <c r="E1147" s="259" t="s">
        <v>1</v>
      </c>
      <c r="F1147" s="260" t="s">
        <v>1791</v>
      </c>
      <c r="G1147" s="258"/>
      <c r="H1147" s="261">
        <v>6</v>
      </c>
      <c r="I1147" s="262"/>
      <c r="J1147" s="258"/>
      <c r="K1147" s="258"/>
      <c r="L1147" s="263"/>
      <c r="M1147" s="264"/>
      <c r="N1147" s="265"/>
      <c r="O1147" s="265"/>
      <c r="P1147" s="265"/>
      <c r="Q1147" s="265"/>
      <c r="R1147" s="265"/>
      <c r="S1147" s="265"/>
      <c r="T1147" s="266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7" t="s">
        <v>166</v>
      </c>
      <c r="AU1147" s="267" t="s">
        <v>81</v>
      </c>
      <c r="AV1147" s="14" t="s">
        <v>81</v>
      </c>
      <c r="AW1147" s="14" t="s">
        <v>30</v>
      </c>
      <c r="AX1147" s="14" t="s">
        <v>73</v>
      </c>
      <c r="AY1147" s="267" t="s">
        <v>158</v>
      </c>
    </row>
    <row r="1148" s="15" customFormat="1">
      <c r="A1148" s="15"/>
      <c r="B1148" s="268"/>
      <c r="C1148" s="269"/>
      <c r="D1148" s="248" t="s">
        <v>166</v>
      </c>
      <c r="E1148" s="270" t="s">
        <v>1</v>
      </c>
      <c r="F1148" s="271" t="s">
        <v>169</v>
      </c>
      <c r="G1148" s="269"/>
      <c r="H1148" s="272">
        <v>6</v>
      </c>
      <c r="I1148" s="273"/>
      <c r="J1148" s="269"/>
      <c r="K1148" s="269"/>
      <c r="L1148" s="274"/>
      <c r="M1148" s="275"/>
      <c r="N1148" s="276"/>
      <c r="O1148" s="276"/>
      <c r="P1148" s="276"/>
      <c r="Q1148" s="276"/>
      <c r="R1148" s="276"/>
      <c r="S1148" s="276"/>
      <c r="T1148" s="277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78" t="s">
        <v>166</v>
      </c>
      <c r="AU1148" s="278" t="s">
        <v>81</v>
      </c>
      <c r="AV1148" s="15" t="s">
        <v>165</v>
      </c>
      <c r="AW1148" s="15" t="s">
        <v>30</v>
      </c>
      <c r="AX1148" s="15" t="s">
        <v>79</v>
      </c>
      <c r="AY1148" s="278" t="s">
        <v>158</v>
      </c>
    </row>
    <row r="1149" s="2" customFormat="1" ht="16.5" customHeight="1">
      <c r="A1149" s="39"/>
      <c r="B1149" s="40"/>
      <c r="C1149" s="279" t="s">
        <v>1031</v>
      </c>
      <c r="D1149" s="279" t="s">
        <v>355</v>
      </c>
      <c r="E1149" s="280" t="s">
        <v>1792</v>
      </c>
      <c r="F1149" s="281" t="s">
        <v>1793</v>
      </c>
      <c r="G1149" s="282" t="s">
        <v>329</v>
      </c>
      <c r="H1149" s="283">
        <v>6</v>
      </c>
      <c r="I1149" s="284"/>
      <c r="J1149" s="285">
        <f>ROUND(I1149*H1149,2)</f>
        <v>0</v>
      </c>
      <c r="K1149" s="281" t="s">
        <v>1</v>
      </c>
      <c r="L1149" s="286"/>
      <c r="M1149" s="287" t="s">
        <v>1</v>
      </c>
      <c r="N1149" s="288" t="s">
        <v>40</v>
      </c>
      <c r="O1149" s="93"/>
      <c r="P1149" s="242">
        <f>O1149*H1149</f>
        <v>0</v>
      </c>
      <c r="Q1149" s="242">
        <v>0</v>
      </c>
      <c r="R1149" s="242">
        <f>Q1149*H1149</f>
        <v>0</v>
      </c>
      <c r="S1149" s="242">
        <v>0</v>
      </c>
      <c r="T1149" s="243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44" t="s">
        <v>254</v>
      </c>
      <c r="AT1149" s="244" t="s">
        <v>355</v>
      </c>
      <c r="AU1149" s="244" t="s">
        <v>81</v>
      </c>
      <c r="AY1149" s="18" t="s">
        <v>158</v>
      </c>
      <c r="BE1149" s="245">
        <f>IF(N1149="základní",J1149,0)</f>
        <v>0</v>
      </c>
      <c r="BF1149" s="245">
        <f>IF(N1149="snížená",J1149,0)</f>
        <v>0</v>
      </c>
      <c r="BG1149" s="245">
        <f>IF(N1149="zákl. přenesená",J1149,0)</f>
        <v>0</v>
      </c>
      <c r="BH1149" s="245">
        <f>IF(N1149="sníž. přenesená",J1149,0)</f>
        <v>0</v>
      </c>
      <c r="BI1149" s="245">
        <f>IF(N1149="nulová",J1149,0)</f>
        <v>0</v>
      </c>
      <c r="BJ1149" s="18" t="s">
        <v>165</v>
      </c>
      <c r="BK1149" s="245">
        <f>ROUND(I1149*H1149,2)</f>
        <v>0</v>
      </c>
      <c r="BL1149" s="18" t="s">
        <v>210</v>
      </c>
      <c r="BM1149" s="244" t="s">
        <v>1794</v>
      </c>
    </row>
    <row r="1150" s="2" customFormat="1" ht="21.75" customHeight="1">
      <c r="A1150" s="39"/>
      <c r="B1150" s="40"/>
      <c r="C1150" s="233" t="s">
        <v>1795</v>
      </c>
      <c r="D1150" s="233" t="s">
        <v>160</v>
      </c>
      <c r="E1150" s="234" t="s">
        <v>1796</v>
      </c>
      <c r="F1150" s="235" t="s">
        <v>1797</v>
      </c>
      <c r="G1150" s="236" t="s">
        <v>329</v>
      </c>
      <c r="H1150" s="237">
        <v>20</v>
      </c>
      <c r="I1150" s="238"/>
      <c r="J1150" s="239">
        <f>ROUND(I1150*H1150,2)</f>
        <v>0</v>
      </c>
      <c r="K1150" s="235" t="s">
        <v>164</v>
      </c>
      <c r="L1150" s="45"/>
      <c r="M1150" s="240" t="s">
        <v>1</v>
      </c>
      <c r="N1150" s="241" t="s">
        <v>40</v>
      </c>
      <c r="O1150" s="93"/>
      <c r="P1150" s="242">
        <f>O1150*H1150</f>
        <v>0</v>
      </c>
      <c r="Q1150" s="242">
        <v>0</v>
      </c>
      <c r="R1150" s="242">
        <f>Q1150*H1150</f>
        <v>0</v>
      </c>
      <c r="S1150" s="242">
        <v>0</v>
      </c>
      <c r="T1150" s="243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44" t="s">
        <v>210</v>
      </c>
      <c r="AT1150" s="244" t="s">
        <v>160</v>
      </c>
      <c r="AU1150" s="244" t="s">
        <v>81</v>
      </c>
      <c r="AY1150" s="18" t="s">
        <v>158</v>
      </c>
      <c r="BE1150" s="245">
        <f>IF(N1150="základní",J1150,0)</f>
        <v>0</v>
      </c>
      <c r="BF1150" s="245">
        <f>IF(N1150="snížená",J1150,0)</f>
        <v>0</v>
      </c>
      <c r="BG1150" s="245">
        <f>IF(N1150="zákl. přenesená",J1150,0)</f>
        <v>0</v>
      </c>
      <c r="BH1150" s="245">
        <f>IF(N1150="sníž. přenesená",J1150,0)</f>
        <v>0</v>
      </c>
      <c r="BI1150" s="245">
        <f>IF(N1150="nulová",J1150,0)</f>
        <v>0</v>
      </c>
      <c r="BJ1150" s="18" t="s">
        <v>165</v>
      </c>
      <c r="BK1150" s="245">
        <f>ROUND(I1150*H1150,2)</f>
        <v>0</v>
      </c>
      <c r="BL1150" s="18" t="s">
        <v>210</v>
      </c>
      <c r="BM1150" s="244" t="s">
        <v>1798</v>
      </c>
    </row>
    <row r="1151" s="14" customFormat="1">
      <c r="A1151" s="14"/>
      <c r="B1151" s="257"/>
      <c r="C1151" s="258"/>
      <c r="D1151" s="248" t="s">
        <v>166</v>
      </c>
      <c r="E1151" s="259" t="s">
        <v>1</v>
      </c>
      <c r="F1151" s="260" t="s">
        <v>1799</v>
      </c>
      <c r="G1151" s="258"/>
      <c r="H1151" s="261">
        <v>20</v>
      </c>
      <c r="I1151" s="262"/>
      <c r="J1151" s="258"/>
      <c r="K1151" s="258"/>
      <c r="L1151" s="263"/>
      <c r="M1151" s="264"/>
      <c r="N1151" s="265"/>
      <c r="O1151" s="265"/>
      <c r="P1151" s="265"/>
      <c r="Q1151" s="265"/>
      <c r="R1151" s="265"/>
      <c r="S1151" s="265"/>
      <c r="T1151" s="266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67" t="s">
        <v>166</v>
      </c>
      <c r="AU1151" s="267" t="s">
        <v>81</v>
      </c>
      <c r="AV1151" s="14" t="s">
        <v>81</v>
      </c>
      <c r="AW1151" s="14" t="s">
        <v>30</v>
      </c>
      <c r="AX1151" s="14" t="s">
        <v>73</v>
      </c>
      <c r="AY1151" s="267" t="s">
        <v>158</v>
      </c>
    </row>
    <row r="1152" s="15" customFormat="1">
      <c r="A1152" s="15"/>
      <c r="B1152" s="268"/>
      <c r="C1152" s="269"/>
      <c r="D1152" s="248" t="s">
        <v>166</v>
      </c>
      <c r="E1152" s="270" t="s">
        <v>1</v>
      </c>
      <c r="F1152" s="271" t="s">
        <v>169</v>
      </c>
      <c r="G1152" s="269"/>
      <c r="H1152" s="272">
        <v>20</v>
      </c>
      <c r="I1152" s="273"/>
      <c r="J1152" s="269"/>
      <c r="K1152" s="269"/>
      <c r="L1152" s="274"/>
      <c r="M1152" s="275"/>
      <c r="N1152" s="276"/>
      <c r="O1152" s="276"/>
      <c r="P1152" s="276"/>
      <c r="Q1152" s="276"/>
      <c r="R1152" s="276"/>
      <c r="S1152" s="276"/>
      <c r="T1152" s="277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78" t="s">
        <v>166</v>
      </c>
      <c r="AU1152" s="278" t="s">
        <v>81</v>
      </c>
      <c r="AV1152" s="15" t="s">
        <v>165</v>
      </c>
      <c r="AW1152" s="15" t="s">
        <v>30</v>
      </c>
      <c r="AX1152" s="15" t="s">
        <v>79</v>
      </c>
      <c r="AY1152" s="278" t="s">
        <v>158</v>
      </c>
    </row>
    <row r="1153" s="2" customFormat="1" ht="21.75" customHeight="1">
      <c r="A1153" s="39"/>
      <c r="B1153" s="40"/>
      <c r="C1153" s="279" t="s">
        <v>1036</v>
      </c>
      <c r="D1153" s="279" t="s">
        <v>355</v>
      </c>
      <c r="E1153" s="280" t="s">
        <v>1800</v>
      </c>
      <c r="F1153" s="281" t="s">
        <v>1801</v>
      </c>
      <c r="G1153" s="282" t="s">
        <v>329</v>
      </c>
      <c r="H1153" s="283">
        <v>1</v>
      </c>
      <c r="I1153" s="284"/>
      <c r="J1153" s="285">
        <f>ROUND(I1153*H1153,2)</f>
        <v>0</v>
      </c>
      <c r="K1153" s="281" t="s">
        <v>164</v>
      </c>
      <c r="L1153" s="286"/>
      <c r="M1153" s="287" t="s">
        <v>1</v>
      </c>
      <c r="N1153" s="288" t="s">
        <v>40</v>
      </c>
      <c r="O1153" s="93"/>
      <c r="P1153" s="242">
        <f>O1153*H1153</f>
        <v>0</v>
      </c>
      <c r="Q1153" s="242">
        <v>6.9999999999999994E-05</v>
      </c>
      <c r="R1153" s="242">
        <f>Q1153*H1153</f>
        <v>6.9999999999999994E-05</v>
      </c>
      <c r="S1153" s="242">
        <v>0</v>
      </c>
      <c r="T1153" s="243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44" t="s">
        <v>254</v>
      </c>
      <c r="AT1153" s="244" t="s">
        <v>355</v>
      </c>
      <c r="AU1153" s="244" t="s">
        <v>81</v>
      </c>
      <c r="AY1153" s="18" t="s">
        <v>158</v>
      </c>
      <c r="BE1153" s="245">
        <f>IF(N1153="základní",J1153,0)</f>
        <v>0</v>
      </c>
      <c r="BF1153" s="245">
        <f>IF(N1153="snížená",J1153,0)</f>
        <v>0</v>
      </c>
      <c r="BG1153" s="245">
        <f>IF(N1153="zákl. přenesená",J1153,0)</f>
        <v>0</v>
      </c>
      <c r="BH1153" s="245">
        <f>IF(N1153="sníž. přenesená",J1153,0)</f>
        <v>0</v>
      </c>
      <c r="BI1153" s="245">
        <f>IF(N1153="nulová",J1153,0)</f>
        <v>0</v>
      </c>
      <c r="BJ1153" s="18" t="s">
        <v>165</v>
      </c>
      <c r="BK1153" s="245">
        <f>ROUND(I1153*H1153,2)</f>
        <v>0</v>
      </c>
      <c r="BL1153" s="18" t="s">
        <v>210</v>
      </c>
      <c r="BM1153" s="244" t="s">
        <v>1802</v>
      </c>
    </row>
    <row r="1154" s="2" customFormat="1" ht="16.5" customHeight="1">
      <c r="A1154" s="39"/>
      <c r="B1154" s="40"/>
      <c r="C1154" s="279" t="s">
        <v>1803</v>
      </c>
      <c r="D1154" s="279" t="s">
        <v>355</v>
      </c>
      <c r="E1154" s="280" t="s">
        <v>1804</v>
      </c>
      <c r="F1154" s="281" t="s">
        <v>1805</v>
      </c>
      <c r="G1154" s="282" t="s">
        <v>329</v>
      </c>
      <c r="H1154" s="283">
        <v>19</v>
      </c>
      <c r="I1154" s="284"/>
      <c r="J1154" s="285">
        <f>ROUND(I1154*H1154,2)</f>
        <v>0</v>
      </c>
      <c r="K1154" s="281" t="s">
        <v>164</v>
      </c>
      <c r="L1154" s="286"/>
      <c r="M1154" s="287" t="s">
        <v>1</v>
      </c>
      <c r="N1154" s="288" t="s">
        <v>40</v>
      </c>
      <c r="O1154" s="93"/>
      <c r="P1154" s="242">
        <f>O1154*H1154</f>
        <v>0</v>
      </c>
      <c r="Q1154" s="242">
        <v>6.0000000000000002E-05</v>
      </c>
      <c r="R1154" s="242">
        <f>Q1154*H1154</f>
        <v>0.00114</v>
      </c>
      <c r="S1154" s="242">
        <v>0</v>
      </c>
      <c r="T1154" s="243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44" t="s">
        <v>254</v>
      </c>
      <c r="AT1154" s="244" t="s">
        <v>355</v>
      </c>
      <c r="AU1154" s="244" t="s">
        <v>81</v>
      </c>
      <c r="AY1154" s="18" t="s">
        <v>158</v>
      </c>
      <c r="BE1154" s="245">
        <f>IF(N1154="základní",J1154,0)</f>
        <v>0</v>
      </c>
      <c r="BF1154" s="245">
        <f>IF(N1154="snížená",J1154,0)</f>
        <v>0</v>
      </c>
      <c r="BG1154" s="245">
        <f>IF(N1154="zákl. přenesená",J1154,0)</f>
        <v>0</v>
      </c>
      <c r="BH1154" s="245">
        <f>IF(N1154="sníž. přenesená",J1154,0)</f>
        <v>0</v>
      </c>
      <c r="BI1154" s="245">
        <f>IF(N1154="nulová",J1154,0)</f>
        <v>0</v>
      </c>
      <c r="BJ1154" s="18" t="s">
        <v>165</v>
      </c>
      <c r="BK1154" s="245">
        <f>ROUND(I1154*H1154,2)</f>
        <v>0</v>
      </c>
      <c r="BL1154" s="18" t="s">
        <v>210</v>
      </c>
      <c r="BM1154" s="244" t="s">
        <v>1806</v>
      </c>
    </row>
    <row r="1155" s="2" customFormat="1" ht="16.5" customHeight="1">
      <c r="A1155" s="39"/>
      <c r="B1155" s="40"/>
      <c r="C1155" s="233" t="s">
        <v>1039</v>
      </c>
      <c r="D1155" s="233" t="s">
        <v>160</v>
      </c>
      <c r="E1155" s="234" t="s">
        <v>1807</v>
      </c>
      <c r="F1155" s="235" t="s">
        <v>1808</v>
      </c>
      <c r="G1155" s="236" t="s">
        <v>329</v>
      </c>
      <c r="H1155" s="237">
        <v>42</v>
      </c>
      <c r="I1155" s="238"/>
      <c r="J1155" s="239">
        <f>ROUND(I1155*H1155,2)</f>
        <v>0</v>
      </c>
      <c r="K1155" s="235" t="s">
        <v>164</v>
      </c>
      <c r="L1155" s="45"/>
      <c r="M1155" s="240" t="s">
        <v>1</v>
      </c>
      <c r="N1155" s="241" t="s">
        <v>40</v>
      </c>
      <c r="O1155" s="93"/>
      <c r="P1155" s="242">
        <f>O1155*H1155</f>
        <v>0</v>
      </c>
      <c r="Q1155" s="242">
        <v>0</v>
      </c>
      <c r="R1155" s="242">
        <f>Q1155*H1155</f>
        <v>0</v>
      </c>
      <c r="S1155" s="242">
        <v>0</v>
      </c>
      <c r="T1155" s="243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44" t="s">
        <v>210</v>
      </c>
      <c r="AT1155" s="244" t="s">
        <v>160</v>
      </c>
      <c r="AU1155" s="244" t="s">
        <v>81</v>
      </c>
      <c r="AY1155" s="18" t="s">
        <v>158</v>
      </c>
      <c r="BE1155" s="245">
        <f>IF(N1155="základní",J1155,0)</f>
        <v>0</v>
      </c>
      <c r="BF1155" s="245">
        <f>IF(N1155="snížená",J1155,0)</f>
        <v>0</v>
      </c>
      <c r="BG1155" s="245">
        <f>IF(N1155="zákl. přenesená",J1155,0)</f>
        <v>0</v>
      </c>
      <c r="BH1155" s="245">
        <f>IF(N1155="sníž. přenesená",J1155,0)</f>
        <v>0</v>
      </c>
      <c r="BI1155" s="245">
        <f>IF(N1155="nulová",J1155,0)</f>
        <v>0</v>
      </c>
      <c r="BJ1155" s="18" t="s">
        <v>165</v>
      </c>
      <c r="BK1155" s="245">
        <f>ROUND(I1155*H1155,2)</f>
        <v>0</v>
      </c>
      <c r="BL1155" s="18" t="s">
        <v>210</v>
      </c>
      <c r="BM1155" s="244" t="s">
        <v>1809</v>
      </c>
    </row>
    <row r="1156" s="14" customFormat="1">
      <c r="A1156" s="14"/>
      <c r="B1156" s="257"/>
      <c r="C1156" s="258"/>
      <c r="D1156" s="248" t="s">
        <v>166</v>
      </c>
      <c r="E1156" s="259" t="s">
        <v>1</v>
      </c>
      <c r="F1156" s="260" t="s">
        <v>1810</v>
      </c>
      <c r="G1156" s="258"/>
      <c r="H1156" s="261">
        <v>42</v>
      </c>
      <c r="I1156" s="262"/>
      <c r="J1156" s="258"/>
      <c r="K1156" s="258"/>
      <c r="L1156" s="263"/>
      <c r="M1156" s="264"/>
      <c r="N1156" s="265"/>
      <c r="O1156" s="265"/>
      <c r="P1156" s="265"/>
      <c r="Q1156" s="265"/>
      <c r="R1156" s="265"/>
      <c r="S1156" s="265"/>
      <c r="T1156" s="266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67" t="s">
        <v>166</v>
      </c>
      <c r="AU1156" s="267" t="s">
        <v>81</v>
      </c>
      <c r="AV1156" s="14" t="s">
        <v>81</v>
      </c>
      <c r="AW1156" s="14" t="s">
        <v>30</v>
      </c>
      <c r="AX1156" s="14" t="s">
        <v>73</v>
      </c>
      <c r="AY1156" s="267" t="s">
        <v>158</v>
      </c>
    </row>
    <row r="1157" s="15" customFormat="1">
      <c r="A1157" s="15"/>
      <c r="B1157" s="268"/>
      <c r="C1157" s="269"/>
      <c r="D1157" s="248" t="s">
        <v>166</v>
      </c>
      <c r="E1157" s="270" t="s">
        <v>1</v>
      </c>
      <c r="F1157" s="271" t="s">
        <v>169</v>
      </c>
      <c r="G1157" s="269"/>
      <c r="H1157" s="272">
        <v>42</v>
      </c>
      <c r="I1157" s="273"/>
      <c r="J1157" s="269"/>
      <c r="K1157" s="269"/>
      <c r="L1157" s="274"/>
      <c r="M1157" s="275"/>
      <c r="N1157" s="276"/>
      <c r="O1157" s="276"/>
      <c r="P1157" s="276"/>
      <c r="Q1157" s="276"/>
      <c r="R1157" s="276"/>
      <c r="S1157" s="276"/>
      <c r="T1157" s="277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78" t="s">
        <v>166</v>
      </c>
      <c r="AU1157" s="278" t="s">
        <v>81</v>
      </c>
      <c r="AV1157" s="15" t="s">
        <v>165</v>
      </c>
      <c r="AW1157" s="15" t="s">
        <v>30</v>
      </c>
      <c r="AX1157" s="15" t="s">
        <v>79</v>
      </c>
      <c r="AY1157" s="278" t="s">
        <v>158</v>
      </c>
    </row>
    <row r="1158" s="2" customFormat="1" ht="16.5" customHeight="1">
      <c r="A1158" s="39"/>
      <c r="B1158" s="40"/>
      <c r="C1158" s="279" t="s">
        <v>1811</v>
      </c>
      <c r="D1158" s="279" t="s">
        <v>355</v>
      </c>
      <c r="E1158" s="280" t="s">
        <v>1812</v>
      </c>
      <c r="F1158" s="281" t="s">
        <v>1813</v>
      </c>
      <c r="G1158" s="282" t="s">
        <v>329</v>
      </c>
      <c r="H1158" s="283">
        <v>17</v>
      </c>
      <c r="I1158" s="284"/>
      <c r="J1158" s="285">
        <f>ROUND(I1158*H1158,2)</f>
        <v>0</v>
      </c>
      <c r="K1158" s="281" t="s">
        <v>164</v>
      </c>
      <c r="L1158" s="286"/>
      <c r="M1158" s="287" t="s">
        <v>1</v>
      </c>
      <c r="N1158" s="288" t="s">
        <v>40</v>
      </c>
      <c r="O1158" s="93"/>
      <c r="P1158" s="242">
        <f>O1158*H1158</f>
        <v>0</v>
      </c>
      <c r="Q1158" s="242">
        <v>0.00040000000000000002</v>
      </c>
      <c r="R1158" s="242">
        <f>Q1158*H1158</f>
        <v>0.0068000000000000005</v>
      </c>
      <c r="S1158" s="242">
        <v>0</v>
      </c>
      <c r="T1158" s="243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44" t="s">
        <v>254</v>
      </c>
      <c r="AT1158" s="244" t="s">
        <v>355</v>
      </c>
      <c r="AU1158" s="244" t="s">
        <v>81</v>
      </c>
      <c r="AY1158" s="18" t="s">
        <v>158</v>
      </c>
      <c r="BE1158" s="245">
        <f>IF(N1158="základní",J1158,0)</f>
        <v>0</v>
      </c>
      <c r="BF1158" s="245">
        <f>IF(N1158="snížená",J1158,0)</f>
        <v>0</v>
      </c>
      <c r="BG1158" s="245">
        <f>IF(N1158="zákl. přenesená",J1158,0)</f>
        <v>0</v>
      </c>
      <c r="BH1158" s="245">
        <f>IF(N1158="sníž. přenesená",J1158,0)</f>
        <v>0</v>
      </c>
      <c r="BI1158" s="245">
        <f>IF(N1158="nulová",J1158,0)</f>
        <v>0</v>
      </c>
      <c r="BJ1158" s="18" t="s">
        <v>165</v>
      </c>
      <c r="BK1158" s="245">
        <f>ROUND(I1158*H1158,2)</f>
        <v>0</v>
      </c>
      <c r="BL1158" s="18" t="s">
        <v>210</v>
      </c>
      <c r="BM1158" s="244" t="s">
        <v>1814</v>
      </c>
    </row>
    <row r="1159" s="2" customFormat="1" ht="16.5" customHeight="1">
      <c r="A1159" s="39"/>
      <c r="B1159" s="40"/>
      <c r="C1159" s="279" t="s">
        <v>1043</v>
      </c>
      <c r="D1159" s="279" t="s">
        <v>355</v>
      </c>
      <c r="E1159" s="280" t="s">
        <v>1815</v>
      </c>
      <c r="F1159" s="281" t="s">
        <v>1816</v>
      </c>
      <c r="G1159" s="282" t="s">
        <v>329</v>
      </c>
      <c r="H1159" s="283">
        <v>5</v>
      </c>
      <c r="I1159" s="284"/>
      <c r="J1159" s="285">
        <f>ROUND(I1159*H1159,2)</f>
        <v>0</v>
      </c>
      <c r="K1159" s="281" t="s">
        <v>164</v>
      </c>
      <c r="L1159" s="286"/>
      <c r="M1159" s="287" t="s">
        <v>1</v>
      </c>
      <c r="N1159" s="288" t="s">
        <v>40</v>
      </c>
      <c r="O1159" s="93"/>
      <c r="P1159" s="242">
        <f>O1159*H1159</f>
        <v>0</v>
      </c>
      <c r="Q1159" s="242">
        <v>0.00040000000000000002</v>
      </c>
      <c r="R1159" s="242">
        <f>Q1159*H1159</f>
        <v>0.002</v>
      </c>
      <c r="S1159" s="242">
        <v>0</v>
      </c>
      <c r="T1159" s="243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44" t="s">
        <v>254</v>
      </c>
      <c r="AT1159" s="244" t="s">
        <v>355</v>
      </c>
      <c r="AU1159" s="244" t="s">
        <v>81</v>
      </c>
      <c r="AY1159" s="18" t="s">
        <v>158</v>
      </c>
      <c r="BE1159" s="245">
        <f>IF(N1159="základní",J1159,0)</f>
        <v>0</v>
      </c>
      <c r="BF1159" s="245">
        <f>IF(N1159="snížená",J1159,0)</f>
        <v>0</v>
      </c>
      <c r="BG1159" s="245">
        <f>IF(N1159="zákl. přenesená",J1159,0)</f>
        <v>0</v>
      </c>
      <c r="BH1159" s="245">
        <f>IF(N1159="sníž. přenesená",J1159,0)</f>
        <v>0</v>
      </c>
      <c r="BI1159" s="245">
        <f>IF(N1159="nulová",J1159,0)</f>
        <v>0</v>
      </c>
      <c r="BJ1159" s="18" t="s">
        <v>165</v>
      </c>
      <c r="BK1159" s="245">
        <f>ROUND(I1159*H1159,2)</f>
        <v>0</v>
      </c>
      <c r="BL1159" s="18" t="s">
        <v>210</v>
      </c>
      <c r="BM1159" s="244" t="s">
        <v>1817</v>
      </c>
    </row>
    <row r="1160" s="2" customFormat="1" ht="16.5" customHeight="1">
      <c r="A1160" s="39"/>
      <c r="B1160" s="40"/>
      <c r="C1160" s="279" t="s">
        <v>1818</v>
      </c>
      <c r="D1160" s="279" t="s">
        <v>355</v>
      </c>
      <c r="E1160" s="280" t="s">
        <v>1819</v>
      </c>
      <c r="F1160" s="281" t="s">
        <v>1820</v>
      </c>
      <c r="G1160" s="282" t="s">
        <v>329</v>
      </c>
      <c r="H1160" s="283">
        <v>1</v>
      </c>
      <c r="I1160" s="284"/>
      <c r="J1160" s="285">
        <f>ROUND(I1160*H1160,2)</f>
        <v>0</v>
      </c>
      <c r="K1160" s="281" t="s">
        <v>1</v>
      </c>
      <c r="L1160" s="286"/>
      <c r="M1160" s="287" t="s">
        <v>1</v>
      </c>
      <c r="N1160" s="288" t="s">
        <v>40</v>
      </c>
      <c r="O1160" s="93"/>
      <c r="P1160" s="242">
        <f>O1160*H1160</f>
        <v>0</v>
      </c>
      <c r="Q1160" s="242">
        <v>0</v>
      </c>
      <c r="R1160" s="242">
        <f>Q1160*H1160</f>
        <v>0</v>
      </c>
      <c r="S1160" s="242">
        <v>0</v>
      </c>
      <c r="T1160" s="243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44" t="s">
        <v>254</v>
      </c>
      <c r="AT1160" s="244" t="s">
        <v>355</v>
      </c>
      <c r="AU1160" s="244" t="s">
        <v>81</v>
      </c>
      <c r="AY1160" s="18" t="s">
        <v>158</v>
      </c>
      <c r="BE1160" s="245">
        <f>IF(N1160="základní",J1160,0)</f>
        <v>0</v>
      </c>
      <c r="BF1160" s="245">
        <f>IF(N1160="snížená",J1160,0)</f>
        <v>0</v>
      </c>
      <c r="BG1160" s="245">
        <f>IF(N1160="zákl. přenesená",J1160,0)</f>
        <v>0</v>
      </c>
      <c r="BH1160" s="245">
        <f>IF(N1160="sníž. přenesená",J1160,0)</f>
        <v>0</v>
      </c>
      <c r="BI1160" s="245">
        <f>IF(N1160="nulová",J1160,0)</f>
        <v>0</v>
      </c>
      <c r="BJ1160" s="18" t="s">
        <v>165</v>
      </c>
      <c r="BK1160" s="245">
        <f>ROUND(I1160*H1160,2)</f>
        <v>0</v>
      </c>
      <c r="BL1160" s="18" t="s">
        <v>210</v>
      </c>
      <c r="BM1160" s="244" t="s">
        <v>1821</v>
      </c>
    </row>
    <row r="1161" s="2" customFormat="1" ht="16.5" customHeight="1">
      <c r="A1161" s="39"/>
      <c r="B1161" s="40"/>
      <c r="C1161" s="279" t="s">
        <v>1048</v>
      </c>
      <c r="D1161" s="279" t="s">
        <v>355</v>
      </c>
      <c r="E1161" s="280" t="s">
        <v>1822</v>
      </c>
      <c r="F1161" s="281" t="s">
        <v>1823</v>
      </c>
      <c r="G1161" s="282" t="s">
        <v>329</v>
      </c>
      <c r="H1161" s="283">
        <v>12</v>
      </c>
      <c r="I1161" s="284"/>
      <c r="J1161" s="285">
        <f>ROUND(I1161*H1161,2)</f>
        <v>0</v>
      </c>
      <c r="K1161" s="281" t="s">
        <v>164</v>
      </c>
      <c r="L1161" s="286"/>
      <c r="M1161" s="287" t="s">
        <v>1</v>
      </c>
      <c r="N1161" s="288" t="s">
        <v>40</v>
      </c>
      <c r="O1161" s="93"/>
      <c r="P1161" s="242">
        <f>O1161*H1161</f>
        <v>0</v>
      </c>
      <c r="Q1161" s="242">
        <v>0.00016000000000000001</v>
      </c>
      <c r="R1161" s="242">
        <f>Q1161*H1161</f>
        <v>0.0019200000000000003</v>
      </c>
      <c r="S1161" s="242">
        <v>0</v>
      </c>
      <c r="T1161" s="243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44" t="s">
        <v>254</v>
      </c>
      <c r="AT1161" s="244" t="s">
        <v>355</v>
      </c>
      <c r="AU1161" s="244" t="s">
        <v>81</v>
      </c>
      <c r="AY1161" s="18" t="s">
        <v>158</v>
      </c>
      <c r="BE1161" s="245">
        <f>IF(N1161="základní",J1161,0)</f>
        <v>0</v>
      </c>
      <c r="BF1161" s="245">
        <f>IF(N1161="snížená",J1161,0)</f>
        <v>0</v>
      </c>
      <c r="BG1161" s="245">
        <f>IF(N1161="zákl. přenesená",J1161,0)</f>
        <v>0</v>
      </c>
      <c r="BH1161" s="245">
        <f>IF(N1161="sníž. přenesená",J1161,0)</f>
        <v>0</v>
      </c>
      <c r="BI1161" s="245">
        <f>IF(N1161="nulová",J1161,0)</f>
        <v>0</v>
      </c>
      <c r="BJ1161" s="18" t="s">
        <v>165</v>
      </c>
      <c r="BK1161" s="245">
        <f>ROUND(I1161*H1161,2)</f>
        <v>0</v>
      </c>
      <c r="BL1161" s="18" t="s">
        <v>210</v>
      </c>
      <c r="BM1161" s="244" t="s">
        <v>1824</v>
      </c>
    </row>
    <row r="1162" s="2" customFormat="1" ht="16.5" customHeight="1">
      <c r="A1162" s="39"/>
      <c r="B1162" s="40"/>
      <c r="C1162" s="279" t="s">
        <v>1825</v>
      </c>
      <c r="D1162" s="279" t="s">
        <v>355</v>
      </c>
      <c r="E1162" s="280" t="s">
        <v>1826</v>
      </c>
      <c r="F1162" s="281" t="s">
        <v>1827</v>
      </c>
      <c r="G1162" s="282" t="s">
        <v>329</v>
      </c>
      <c r="H1162" s="283">
        <v>7</v>
      </c>
      <c r="I1162" s="284"/>
      <c r="J1162" s="285">
        <f>ROUND(I1162*H1162,2)</f>
        <v>0</v>
      </c>
      <c r="K1162" s="281" t="s">
        <v>164</v>
      </c>
      <c r="L1162" s="286"/>
      <c r="M1162" s="287" t="s">
        <v>1</v>
      </c>
      <c r="N1162" s="288" t="s">
        <v>40</v>
      </c>
      <c r="O1162" s="93"/>
      <c r="P1162" s="242">
        <f>O1162*H1162</f>
        <v>0</v>
      </c>
      <c r="Q1162" s="242">
        <v>0.00040000000000000002</v>
      </c>
      <c r="R1162" s="242">
        <f>Q1162*H1162</f>
        <v>0.0028</v>
      </c>
      <c r="S1162" s="242">
        <v>0</v>
      </c>
      <c r="T1162" s="243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44" t="s">
        <v>254</v>
      </c>
      <c r="AT1162" s="244" t="s">
        <v>355</v>
      </c>
      <c r="AU1162" s="244" t="s">
        <v>81</v>
      </c>
      <c r="AY1162" s="18" t="s">
        <v>158</v>
      </c>
      <c r="BE1162" s="245">
        <f>IF(N1162="základní",J1162,0)</f>
        <v>0</v>
      </c>
      <c r="BF1162" s="245">
        <f>IF(N1162="snížená",J1162,0)</f>
        <v>0</v>
      </c>
      <c r="BG1162" s="245">
        <f>IF(N1162="zákl. přenesená",J1162,0)</f>
        <v>0</v>
      </c>
      <c r="BH1162" s="245">
        <f>IF(N1162="sníž. přenesená",J1162,0)</f>
        <v>0</v>
      </c>
      <c r="BI1162" s="245">
        <f>IF(N1162="nulová",J1162,0)</f>
        <v>0</v>
      </c>
      <c r="BJ1162" s="18" t="s">
        <v>165</v>
      </c>
      <c r="BK1162" s="245">
        <f>ROUND(I1162*H1162,2)</f>
        <v>0</v>
      </c>
      <c r="BL1162" s="18" t="s">
        <v>210</v>
      </c>
      <c r="BM1162" s="244" t="s">
        <v>1828</v>
      </c>
    </row>
    <row r="1163" s="2" customFormat="1" ht="21.75" customHeight="1">
      <c r="A1163" s="39"/>
      <c r="B1163" s="40"/>
      <c r="C1163" s="233" t="s">
        <v>1056</v>
      </c>
      <c r="D1163" s="233" t="s">
        <v>160</v>
      </c>
      <c r="E1163" s="234" t="s">
        <v>1829</v>
      </c>
      <c r="F1163" s="235" t="s">
        <v>1830</v>
      </c>
      <c r="G1163" s="236" t="s">
        <v>329</v>
      </c>
      <c r="H1163" s="237">
        <v>5</v>
      </c>
      <c r="I1163" s="238"/>
      <c r="J1163" s="239">
        <f>ROUND(I1163*H1163,2)</f>
        <v>0</v>
      </c>
      <c r="K1163" s="235" t="s">
        <v>164</v>
      </c>
      <c r="L1163" s="45"/>
      <c r="M1163" s="240" t="s">
        <v>1</v>
      </c>
      <c r="N1163" s="241" t="s">
        <v>40</v>
      </c>
      <c r="O1163" s="93"/>
      <c r="P1163" s="242">
        <f>O1163*H1163</f>
        <v>0</v>
      </c>
      <c r="Q1163" s="242">
        <v>0</v>
      </c>
      <c r="R1163" s="242">
        <f>Q1163*H1163</f>
        <v>0</v>
      </c>
      <c r="S1163" s="242">
        <v>0</v>
      </c>
      <c r="T1163" s="243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44" t="s">
        <v>210</v>
      </c>
      <c r="AT1163" s="244" t="s">
        <v>160</v>
      </c>
      <c r="AU1163" s="244" t="s">
        <v>81</v>
      </c>
      <c r="AY1163" s="18" t="s">
        <v>158</v>
      </c>
      <c r="BE1163" s="245">
        <f>IF(N1163="základní",J1163,0)</f>
        <v>0</v>
      </c>
      <c r="BF1163" s="245">
        <f>IF(N1163="snížená",J1163,0)</f>
        <v>0</v>
      </c>
      <c r="BG1163" s="245">
        <f>IF(N1163="zákl. přenesená",J1163,0)</f>
        <v>0</v>
      </c>
      <c r="BH1163" s="245">
        <f>IF(N1163="sníž. přenesená",J1163,0)</f>
        <v>0</v>
      </c>
      <c r="BI1163" s="245">
        <f>IF(N1163="nulová",J1163,0)</f>
        <v>0</v>
      </c>
      <c r="BJ1163" s="18" t="s">
        <v>165</v>
      </c>
      <c r="BK1163" s="245">
        <f>ROUND(I1163*H1163,2)</f>
        <v>0</v>
      </c>
      <c r="BL1163" s="18" t="s">
        <v>210</v>
      </c>
      <c r="BM1163" s="244" t="s">
        <v>1831</v>
      </c>
    </row>
    <row r="1164" s="14" customFormat="1">
      <c r="A1164" s="14"/>
      <c r="B1164" s="257"/>
      <c r="C1164" s="258"/>
      <c r="D1164" s="248" t="s">
        <v>166</v>
      </c>
      <c r="E1164" s="259" t="s">
        <v>1</v>
      </c>
      <c r="F1164" s="260" t="s">
        <v>1269</v>
      </c>
      <c r="G1164" s="258"/>
      <c r="H1164" s="261">
        <v>5</v>
      </c>
      <c r="I1164" s="262"/>
      <c r="J1164" s="258"/>
      <c r="K1164" s="258"/>
      <c r="L1164" s="263"/>
      <c r="M1164" s="264"/>
      <c r="N1164" s="265"/>
      <c r="O1164" s="265"/>
      <c r="P1164" s="265"/>
      <c r="Q1164" s="265"/>
      <c r="R1164" s="265"/>
      <c r="S1164" s="265"/>
      <c r="T1164" s="266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67" t="s">
        <v>166</v>
      </c>
      <c r="AU1164" s="267" t="s">
        <v>81</v>
      </c>
      <c r="AV1164" s="14" t="s">
        <v>81</v>
      </c>
      <c r="AW1164" s="14" t="s">
        <v>30</v>
      </c>
      <c r="AX1164" s="14" t="s">
        <v>73</v>
      </c>
      <c r="AY1164" s="267" t="s">
        <v>158</v>
      </c>
    </row>
    <row r="1165" s="15" customFormat="1">
      <c r="A1165" s="15"/>
      <c r="B1165" s="268"/>
      <c r="C1165" s="269"/>
      <c r="D1165" s="248" t="s">
        <v>166</v>
      </c>
      <c r="E1165" s="270" t="s">
        <v>1</v>
      </c>
      <c r="F1165" s="271" t="s">
        <v>169</v>
      </c>
      <c r="G1165" s="269"/>
      <c r="H1165" s="272">
        <v>5</v>
      </c>
      <c r="I1165" s="273"/>
      <c r="J1165" s="269"/>
      <c r="K1165" s="269"/>
      <c r="L1165" s="274"/>
      <c r="M1165" s="275"/>
      <c r="N1165" s="276"/>
      <c r="O1165" s="276"/>
      <c r="P1165" s="276"/>
      <c r="Q1165" s="276"/>
      <c r="R1165" s="276"/>
      <c r="S1165" s="276"/>
      <c r="T1165" s="277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78" t="s">
        <v>166</v>
      </c>
      <c r="AU1165" s="278" t="s">
        <v>81</v>
      </c>
      <c r="AV1165" s="15" t="s">
        <v>165</v>
      </c>
      <c r="AW1165" s="15" t="s">
        <v>30</v>
      </c>
      <c r="AX1165" s="15" t="s">
        <v>79</v>
      </c>
      <c r="AY1165" s="278" t="s">
        <v>158</v>
      </c>
    </row>
    <row r="1166" s="2" customFormat="1" ht="16.5" customHeight="1">
      <c r="A1166" s="39"/>
      <c r="B1166" s="40"/>
      <c r="C1166" s="279" t="s">
        <v>1832</v>
      </c>
      <c r="D1166" s="279" t="s">
        <v>355</v>
      </c>
      <c r="E1166" s="280" t="s">
        <v>1833</v>
      </c>
      <c r="F1166" s="281" t="s">
        <v>1834</v>
      </c>
      <c r="G1166" s="282" t="s">
        <v>329</v>
      </c>
      <c r="H1166" s="283">
        <v>2</v>
      </c>
      <c r="I1166" s="284"/>
      <c r="J1166" s="285">
        <f>ROUND(I1166*H1166,2)</f>
        <v>0</v>
      </c>
      <c r="K1166" s="281" t="s">
        <v>1</v>
      </c>
      <c r="L1166" s="286"/>
      <c r="M1166" s="287" t="s">
        <v>1</v>
      </c>
      <c r="N1166" s="288" t="s">
        <v>40</v>
      </c>
      <c r="O1166" s="93"/>
      <c r="P1166" s="242">
        <f>O1166*H1166</f>
        <v>0</v>
      </c>
      <c r="Q1166" s="242">
        <v>0</v>
      </c>
      <c r="R1166" s="242">
        <f>Q1166*H1166</f>
        <v>0</v>
      </c>
      <c r="S1166" s="242">
        <v>0</v>
      </c>
      <c r="T1166" s="243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44" t="s">
        <v>254</v>
      </c>
      <c r="AT1166" s="244" t="s">
        <v>355</v>
      </c>
      <c r="AU1166" s="244" t="s">
        <v>81</v>
      </c>
      <c r="AY1166" s="18" t="s">
        <v>158</v>
      </c>
      <c r="BE1166" s="245">
        <f>IF(N1166="základní",J1166,0)</f>
        <v>0</v>
      </c>
      <c r="BF1166" s="245">
        <f>IF(N1166="snížená",J1166,0)</f>
        <v>0</v>
      </c>
      <c r="BG1166" s="245">
        <f>IF(N1166="zákl. přenesená",J1166,0)</f>
        <v>0</v>
      </c>
      <c r="BH1166" s="245">
        <f>IF(N1166="sníž. přenesená",J1166,0)</f>
        <v>0</v>
      </c>
      <c r="BI1166" s="245">
        <f>IF(N1166="nulová",J1166,0)</f>
        <v>0</v>
      </c>
      <c r="BJ1166" s="18" t="s">
        <v>165</v>
      </c>
      <c r="BK1166" s="245">
        <f>ROUND(I1166*H1166,2)</f>
        <v>0</v>
      </c>
      <c r="BL1166" s="18" t="s">
        <v>210</v>
      </c>
      <c r="BM1166" s="244" t="s">
        <v>1835</v>
      </c>
    </row>
    <row r="1167" s="2" customFormat="1" ht="21.75" customHeight="1">
      <c r="A1167" s="39"/>
      <c r="B1167" s="40"/>
      <c r="C1167" s="233" t="s">
        <v>1061</v>
      </c>
      <c r="D1167" s="233" t="s">
        <v>160</v>
      </c>
      <c r="E1167" s="234" t="s">
        <v>1836</v>
      </c>
      <c r="F1167" s="235" t="s">
        <v>1837</v>
      </c>
      <c r="G1167" s="236" t="s">
        <v>329</v>
      </c>
      <c r="H1167" s="237">
        <v>4</v>
      </c>
      <c r="I1167" s="238"/>
      <c r="J1167" s="239">
        <f>ROUND(I1167*H1167,2)</f>
        <v>0</v>
      </c>
      <c r="K1167" s="235" t="s">
        <v>164</v>
      </c>
      <c r="L1167" s="45"/>
      <c r="M1167" s="240" t="s">
        <v>1</v>
      </c>
      <c r="N1167" s="241" t="s">
        <v>40</v>
      </c>
      <c r="O1167" s="93"/>
      <c r="P1167" s="242">
        <f>O1167*H1167</f>
        <v>0</v>
      </c>
      <c r="Q1167" s="242">
        <v>0</v>
      </c>
      <c r="R1167" s="242">
        <f>Q1167*H1167</f>
        <v>0</v>
      </c>
      <c r="S1167" s="242">
        <v>0</v>
      </c>
      <c r="T1167" s="243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44" t="s">
        <v>210</v>
      </c>
      <c r="AT1167" s="244" t="s">
        <v>160</v>
      </c>
      <c r="AU1167" s="244" t="s">
        <v>81</v>
      </c>
      <c r="AY1167" s="18" t="s">
        <v>158</v>
      </c>
      <c r="BE1167" s="245">
        <f>IF(N1167="základní",J1167,0)</f>
        <v>0</v>
      </c>
      <c r="BF1167" s="245">
        <f>IF(N1167="snížená",J1167,0)</f>
        <v>0</v>
      </c>
      <c r="BG1167" s="245">
        <f>IF(N1167="zákl. přenesená",J1167,0)</f>
        <v>0</v>
      </c>
      <c r="BH1167" s="245">
        <f>IF(N1167="sníž. přenesená",J1167,0)</f>
        <v>0</v>
      </c>
      <c r="BI1167" s="245">
        <f>IF(N1167="nulová",J1167,0)</f>
        <v>0</v>
      </c>
      <c r="BJ1167" s="18" t="s">
        <v>165</v>
      </c>
      <c r="BK1167" s="245">
        <f>ROUND(I1167*H1167,2)</f>
        <v>0</v>
      </c>
      <c r="BL1167" s="18" t="s">
        <v>210</v>
      </c>
      <c r="BM1167" s="244" t="s">
        <v>1838</v>
      </c>
    </row>
    <row r="1168" s="14" customFormat="1">
      <c r="A1168" s="14"/>
      <c r="B1168" s="257"/>
      <c r="C1168" s="258"/>
      <c r="D1168" s="248" t="s">
        <v>166</v>
      </c>
      <c r="E1168" s="259" t="s">
        <v>1</v>
      </c>
      <c r="F1168" s="260" t="s">
        <v>795</v>
      </c>
      <c r="G1168" s="258"/>
      <c r="H1168" s="261">
        <v>4</v>
      </c>
      <c r="I1168" s="262"/>
      <c r="J1168" s="258"/>
      <c r="K1168" s="258"/>
      <c r="L1168" s="263"/>
      <c r="M1168" s="264"/>
      <c r="N1168" s="265"/>
      <c r="O1168" s="265"/>
      <c r="P1168" s="265"/>
      <c r="Q1168" s="265"/>
      <c r="R1168" s="265"/>
      <c r="S1168" s="265"/>
      <c r="T1168" s="266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7" t="s">
        <v>166</v>
      </c>
      <c r="AU1168" s="267" t="s">
        <v>81</v>
      </c>
      <c r="AV1168" s="14" t="s">
        <v>81</v>
      </c>
      <c r="AW1168" s="14" t="s">
        <v>30</v>
      </c>
      <c r="AX1168" s="14" t="s">
        <v>73</v>
      </c>
      <c r="AY1168" s="267" t="s">
        <v>158</v>
      </c>
    </row>
    <row r="1169" s="15" customFormat="1">
      <c r="A1169" s="15"/>
      <c r="B1169" s="268"/>
      <c r="C1169" s="269"/>
      <c r="D1169" s="248" t="s">
        <v>166</v>
      </c>
      <c r="E1169" s="270" t="s">
        <v>1</v>
      </c>
      <c r="F1169" s="271" t="s">
        <v>169</v>
      </c>
      <c r="G1169" s="269"/>
      <c r="H1169" s="272">
        <v>4</v>
      </c>
      <c r="I1169" s="273"/>
      <c r="J1169" s="269"/>
      <c r="K1169" s="269"/>
      <c r="L1169" s="274"/>
      <c r="M1169" s="275"/>
      <c r="N1169" s="276"/>
      <c r="O1169" s="276"/>
      <c r="P1169" s="276"/>
      <c r="Q1169" s="276"/>
      <c r="R1169" s="276"/>
      <c r="S1169" s="276"/>
      <c r="T1169" s="277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78" t="s">
        <v>166</v>
      </c>
      <c r="AU1169" s="278" t="s">
        <v>81</v>
      </c>
      <c r="AV1169" s="15" t="s">
        <v>165</v>
      </c>
      <c r="AW1169" s="15" t="s">
        <v>30</v>
      </c>
      <c r="AX1169" s="15" t="s">
        <v>79</v>
      </c>
      <c r="AY1169" s="278" t="s">
        <v>158</v>
      </c>
    </row>
    <row r="1170" s="2" customFormat="1" ht="16.5" customHeight="1">
      <c r="A1170" s="39"/>
      <c r="B1170" s="40"/>
      <c r="C1170" s="279" t="s">
        <v>1839</v>
      </c>
      <c r="D1170" s="279" t="s">
        <v>355</v>
      </c>
      <c r="E1170" s="280" t="s">
        <v>1840</v>
      </c>
      <c r="F1170" s="281" t="s">
        <v>1841</v>
      </c>
      <c r="G1170" s="282" t="s">
        <v>329</v>
      </c>
      <c r="H1170" s="283">
        <v>2</v>
      </c>
      <c r="I1170" s="284"/>
      <c r="J1170" s="285">
        <f>ROUND(I1170*H1170,2)</f>
        <v>0</v>
      </c>
      <c r="K1170" s="281" t="s">
        <v>1</v>
      </c>
      <c r="L1170" s="286"/>
      <c r="M1170" s="287" t="s">
        <v>1</v>
      </c>
      <c r="N1170" s="288" t="s">
        <v>40</v>
      </c>
      <c r="O1170" s="93"/>
      <c r="P1170" s="242">
        <f>O1170*H1170</f>
        <v>0</v>
      </c>
      <c r="Q1170" s="242">
        <v>0</v>
      </c>
      <c r="R1170" s="242">
        <f>Q1170*H1170</f>
        <v>0</v>
      </c>
      <c r="S1170" s="242">
        <v>0</v>
      </c>
      <c r="T1170" s="243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44" t="s">
        <v>254</v>
      </c>
      <c r="AT1170" s="244" t="s">
        <v>355</v>
      </c>
      <c r="AU1170" s="244" t="s">
        <v>81</v>
      </c>
      <c r="AY1170" s="18" t="s">
        <v>158</v>
      </c>
      <c r="BE1170" s="245">
        <f>IF(N1170="základní",J1170,0)</f>
        <v>0</v>
      </c>
      <c r="BF1170" s="245">
        <f>IF(N1170="snížená",J1170,0)</f>
        <v>0</v>
      </c>
      <c r="BG1170" s="245">
        <f>IF(N1170="zákl. přenesená",J1170,0)</f>
        <v>0</v>
      </c>
      <c r="BH1170" s="245">
        <f>IF(N1170="sníž. přenesená",J1170,0)</f>
        <v>0</v>
      </c>
      <c r="BI1170" s="245">
        <f>IF(N1170="nulová",J1170,0)</f>
        <v>0</v>
      </c>
      <c r="BJ1170" s="18" t="s">
        <v>165</v>
      </c>
      <c r="BK1170" s="245">
        <f>ROUND(I1170*H1170,2)</f>
        <v>0</v>
      </c>
      <c r="BL1170" s="18" t="s">
        <v>210</v>
      </c>
      <c r="BM1170" s="244" t="s">
        <v>1842</v>
      </c>
    </row>
    <row r="1171" s="2" customFormat="1" ht="16.5" customHeight="1">
      <c r="A1171" s="39"/>
      <c r="B1171" s="40"/>
      <c r="C1171" s="279" t="s">
        <v>1066</v>
      </c>
      <c r="D1171" s="279" t="s">
        <v>355</v>
      </c>
      <c r="E1171" s="280" t="s">
        <v>1843</v>
      </c>
      <c r="F1171" s="281" t="s">
        <v>1844</v>
      </c>
      <c r="G1171" s="282" t="s">
        <v>329</v>
      </c>
      <c r="H1171" s="283">
        <v>1</v>
      </c>
      <c r="I1171" s="284"/>
      <c r="J1171" s="285">
        <f>ROUND(I1171*H1171,2)</f>
        <v>0</v>
      </c>
      <c r="K1171" s="281" t="s">
        <v>1</v>
      </c>
      <c r="L1171" s="286"/>
      <c r="M1171" s="287" t="s">
        <v>1</v>
      </c>
      <c r="N1171" s="288" t="s">
        <v>40</v>
      </c>
      <c r="O1171" s="93"/>
      <c r="P1171" s="242">
        <f>O1171*H1171</f>
        <v>0</v>
      </c>
      <c r="Q1171" s="242">
        <v>0</v>
      </c>
      <c r="R1171" s="242">
        <f>Q1171*H1171</f>
        <v>0</v>
      </c>
      <c r="S1171" s="242">
        <v>0</v>
      </c>
      <c r="T1171" s="243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44" t="s">
        <v>254</v>
      </c>
      <c r="AT1171" s="244" t="s">
        <v>355</v>
      </c>
      <c r="AU1171" s="244" t="s">
        <v>81</v>
      </c>
      <c r="AY1171" s="18" t="s">
        <v>158</v>
      </c>
      <c r="BE1171" s="245">
        <f>IF(N1171="základní",J1171,0)</f>
        <v>0</v>
      </c>
      <c r="BF1171" s="245">
        <f>IF(N1171="snížená",J1171,0)</f>
        <v>0</v>
      </c>
      <c r="BG1171" s="245">
        <f>IF(N1171="zákl. přenesená",J1171,0)</f>
        <v>0</v>
      </c>
      <c r="BH1171" s="245">
        <f>IF(N1171="sníž. přenesená",J1171,0)</f>
        <v>0</v>
      </c>
      <c r="BI1171" s="245">
        <f>IF(N1171="nulová",J1171,0)</f>
        <v>0</v>
      </c>
      <c r="BJ1171" s="18" t="s">
        <v>165</v>
      </c>
      <c r="BK1171" s="245">
        <f>ROUND(I1171*H1171,2)</f>
        <v>0</v>
      </c>
      <c r="BL1171" s="18" t="s">
        <v>210</v>
      </c>
      <c r="BM1171" s="244" t="s">
        <v>1845</v>
      </c>
    </row>
    <row r="1172" s="2" customFormat="1" ht="21.75" customHeight="1">
      <c r="A1172" s="39"/>
      <c r="B1172" s="40"/>
      <c r="C1172" s="233" t="s">
        <v>1846</v>
      </c>
      <c r="D1172" s="233" t="s">
        <v>160</v>
      </c>
      <c r="E1172" s="234" t="s">
        <v>1847</v>
      </c>
      <c r="F1172" s="235" t="s">
        <v>1848</v>
      </c>
      <c r="G1172" s="236" t="s">
        <v>329</v>
      </c>
      <c r="H1172" s="237">
        <v>11</v>
      </c>
      <c r="I1172" s="238"/>
      <c r="J1172" s="239">
        <f>ROUND(I1172*H1172,2)</f>
        <v>0</v>
      </c>
      <c r="K1172" s="235" t="s">
        <v>164</v>
      </c>
      <c r="L1172" s="45"/>
      <c r="M1172" s="240" t="s">
        <v>1</v>
      </c>
      <c r="N1172" s="241" t="s">
        <v>40</v>
      </c>
      <c r="O1172" s="93"/>
      <c r="P1172" s="242">
        <f>O1172*H1172</f>
        <v>0</v>
      </c>
      <c r="Q1172" s="242">
        <v>0</v>
      </c>
      <c r="R1172" s="242">
        <f>Q1172*H1172</f>
        <v>0</v>
      </c>
      <c r="S1172" s="242">
        <v>0</v>
      </c>
      <c r="T1172" s="243">
        <f>S1172*H1172</f>
        <v>0</v>
      </c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R1172" s="244" t="s">
        <v>210</v>
      </c>
      <c r="AT1172" s="244" t="s">
        <v>160</v>
      </c>
      <c r="AU1172" s="244" t="s">
        <v>81</v>
      </c>
      <c r="AY1172" s="18" t="s">
        <v>158</v>
      </c>
      <c r="BE1172" s="245">
        <f>IF(N1172="základní",J1172,0)</f>
        <v>0</v>
      </c>
      <c r="BF1172" s="245">
        <f>IF(N1172="snížená",J1172,0)</f>
        <v>0</v>
      </c>
      <c r="BG1172" s="245">
        <f>IF(N1172="zákl. přenesená",J1172,0)</f>
        <v>0</v>
      </c>
      <c r="BH1172" s="245">
        <f>IF(N1172="sníž. přenesená",J1172,0)</f>
        <v>0</v>
      </c>
      <c r="BI1172" s="245">
        <f>IF(N1172="nulová",J1172,0)</f>
        <v>0</v>
      </c>
      <c r="BJ1172" s="18" t="s">
        <v>165</v>
      </c>
      <c r="BK1172" s="245">
        <f>ROUND(I1172*H1172,2)</f>
        <v>0</v>
      </c>
      <c r="BL1172" s="18" t="s">
        <v>210</v>
      </c>
      <c r="BM1172" s="244" t="s">
        <v>1849</v>
      </c>
    </row>
    <row r="1173" s="14" customFormat="1">
      <c r="A1173" s="14"/>
      <c r="B1173" s="257"/>
      <c r="C1173" s="258"/>
      <c r="D1173" s="248" t="s">
        <v>166</v>
      </c>
      <c r="E1173" s="259" t="s">
        <v>1</v>
      </c>
      <c r="F1173" s="260" t="s">
        <v>1850</v>
      </c>
      <c r="G1173" s="258"/>
      <c r="H1173" s="261">
        <v>11</v>
      </c>
      <c r="I1173" s="262"/>
      <c r="J1173" s="258"/>
      <c r="K1173" s="258"/>
      <c r="L1173" s="263"/>
      <c r="M1173" s="264"/>
      <c r="N1173" s="265"/>
      <c r="O1173" s="265"/>
      <c r="P1173" s="265"/>
      <c r="Q1173" s="265"/>
      <c r="R1173" s="265"/>
      <c r="S1173" s="265"/>
      <c r="T1173" s="266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7" t="s">
        <v>166</v>
      </c>
      <c r="AU1173" s="267" t="s">
        <v>81</v>
      </c>
      <c r="AV1173" s="14" t="s">
        <v>81</v>
      </c>
      <c r="AW1173" s="14" t="s">
        <v>30</v>
      </c>
      <c r="AX1173" s="14" t="s">
        <v>73</v>
      </c>
      <c r="AY1173" s="267" t="s">
        <v>158</v>
      </c>
    </row>
    <row r="1174" s="15" customFormat="1">
      <c r="A1174" s="15"/>
      <c r="B1174" s="268"/>
      <c r="C1174" s="269"/>
      <c r="D1174" s="248" t="s">
        <v>166</v>
      </c>
      <c r="E1174" s="270" t="s">
        <v>1</v>
      </c>
      <c r="F1174" s="271" t="s">
        <v>169</v>
      </c>
      <c r="G1174" s="269"/>
      <c r="H1174" s="272">
        <v>11</v>
      </c>
      <c r="I1174" s="273"/>
      <c r="J1174" s="269"/>
      <c r="K1174" s="269"/>
      <c r="L1174" s="274"/>
      <c r="M1174" s="275"/>
      <c r="N1174" s="276"/>
      <c r="O1174" s="276"/>
      <c r="P1174" s="276"/>
      <c r="Q1174" s="276"/>
      <c r="R1174" s="276"/>
      <c r="S1174" s="276"/>
      <c r="T1174" s="277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78" t="s">
        <v>166</v>
      </c>
      <c r="AU1174" s="278" t="s">
        <v>81</v>
      </c>
      <c r="AV1174" s="15" t="s">
        <v>165</v>
      </c>
      <c r="AW1174" s="15" t="s">
        <v>30</v>
      </c>
      <c r="AX1174" s="15" t="s">
        <v>79</v>
      </c>
      <c r="AY1174" s="278" t="s">
        <v>158</v>
      </c>
    </row>
    <row r="1175" s="2" customFormat="1" ht="16.5" customHeight="1">
      <c r="A1175" s="39"/>
      <c r="B1175" s="40"/>
      <c r="C1175" s="279" t="s">
        <v>1071</v>
      </c>
      <c r="D1175" s="279" t="s">
        <v>355</v>
      </c>
      <c r="E1175" s="280" t="s">
        <v>1851</v>
      </c>
      <c r="F1175" s="281" t="s">
        <v>1852</v>
      </c>
      <c r="G1175" s="282" t="s">
        <v>329</v>
      </c>
      <c r="H1175" s="283">
        <v>2</v>
      </c>
      <c r="I1175" s="284"/>
      <c r="J1175" s="285">
        <f>ROUND(I1175*H1175,2)</f>
        <v>0</v>
      </c>
      <c r="K1175" s="281" t="s">
        <v>1</v>
      </c>
      <c r="L1175" s="286"/>
      <c r="M1175" s="287" t="s">
        <v>1</v>
      </c>
      <c r="N1175" s="288" t="s">
        <v>40</v>
      </c>
      <c r="O1175" s="93"/>
      <c r="P1175" s="242">
        <f>O1175*H1175</f>
        <v>0</v>
      </c>
      <c r="Q1175" s="242">
        <v>0</v>
      </c>
      <c r="R1175" s="242">
        <f>Q1175*H1175</f>
        <v>0</v>
      </c>
      <c r="S1175" s="242">
        <v>0</v>
      </c>
      <c r="T1175" s="243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44" t="s">
        <v>254</v>
      </c>
      <c r="AT1175" s="244" t="s">
        <v>355</v>
      </c>
      <c r="AU1175" s="244" t="s">
        <v>81</v>
      </c>
      <c r="AY1175" s="18" t="s">
        <v>158</v>
      </c>
      <c r="BE1175" s="245">
        <f>IF(N1175="základní",J1175,0)</f>
        <v>0</v>
      </c>
      <c r="BF1175" s="245">
        <f>IF(N1175="snížená",J1175,0)</f>
        <v>0</v>
      </c>
      <c r="BG1175" s="245">
        <f>IF(N1175="zákl. přenesená",J1175,0)</f>
        <v>0</v>
      </c>
      <c r="BH1175" s="245">
        <f>IF(N1175="sníž. přenesená",J1175,0)</f>
        <v>0</v>
      </c>
      <c r="BI1175" s="245">
        <f>IF(N1175="nulová",J1175,0)</f>
        <v>0</v>
      </c>
      <c r="BJ1175" s="18" t="s">
        <v>165</v>
      </c>
      <c r="BK1175" s="245">
        <f>ROUND(I1175*H1175,2)</f>
        <v>0</v>
      </c>
      <c r="BL1175" s="18" t="s">
        <v>210</v>
      </c>
      <c r="BM1175" s="244" t="s">
        <v>1853</v>
      </c>
    </row>
    <row r="1176" s="2" customFormat="1" ht="16.5" customHeight="1">
      <c r="A1176" s="39"/>
      <c r="B1176" s="40"/>
      <c r="C1176" s="279" t="s">
        <v>1854</v>
      </c>
      <c r="D1176" s="279" t="s">
        <v>355</v>
      </c>
      <c r="E1176" s="280" t="s">
        <v>1855</v>
      </c>
      <c r="F1176" s="281" t="s">
        <v>1856</v>
      </c>
      <c r="G1176" s="282" t="s">
        <v>329</v>
      </c>
      <c r="H1176" s="283">
        <v>1</v>
      </c>
      <c r="I1176" s="284"/>
      <c r="J1176" s="285">
        <f>ROUND(I1176*H1176,2)</f>
        <v>0</v>
      </c>
      <c r="K1176" s="281" t="s">
        <v>1</v>
      </c>
      <c r="L1176" s="286"/>
      <c r="M1176" s="287" t="s">
        <v>1</v>
      </c>
      <c r="N1176" s="288" t="s">
        <v>40</v>
      </c>
      <c r="O1176" s="93"/>
      <c r="P1176" s="242">
        <f>O1176*H1176</f>
        <v>0</v>
      </c>
      <c r="Q1176" s="242">
        <v>0</v>
      </c>
      <c r="R1176" s="242">
        <f>Q1176*H1176</f>
        <v>0</v>
      </c>
      <c r="S1176" s="242">
        <v>0</v>
      </c>
      <c r="T1176" s="243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44" t="s">
        <v>254</v>
      </c>
      <c r="AT1176" s="244" t="s">
        <v>355</v>
      </c>
      <c r="AU1176" s="244" t="s">
        <v>81</v>
      </c>
      <c r="AY1176" s="18" t="s">
        <v>158</v>
      </c>
      <c r="BE1176" s="245">
        <f>IF(N1176="základní",J1176,0)</f>
        <v>0</v>
      </c>
      <c r="BF1176" s="245">
        <f>IF(N1176="snížená",J1176,0)</f>
        <v>0</v>
      </c>
      <c r="BG1176" s="245">
        <f>IF(N1176="zákl. přenesená",J1176,0)</f>
        <v>0</v>
      </c>
      <c r="BH1176" s="245">
        <f>IF(N1176="sníž. přenesená",J1176,0)</f>
        <v>0</v>
      </c>
      <c r="BI1176" s="245">
        <f>IF(N1176="nulová",J1176,0)</f>
        <v>0</v>
      </c>
      <c r="BJ1176" s="18" t="s">
        <v>165</v>
      </c>
      <c r="BK1176" s="245">
        <f>ROUND(I1176*H1176,2)</f>
        <v>0</v>
      </c>
      <c r="BL1176" s="18" t="s">
        <v>210</v>
      </c>
      <c r="BM1176" s="244" t="s">
        <v>1857</v>
      </c>
    </row>
    <row r="1177" s="2" customFormat="1" ht="16.5" customHeight="1">
      <c r="A1177" s="39"/>
      <c r="B1177" s="40"/>
      <c r="C1177" s="279" t="s">
        <v>1078</v>
      </c>
      <c r="D1177" s="279" t="s">
        <v>355</v>
      </c>
      <c r="E1177" s="280" t="s">
        <v>1858</v>
      </c>
      <c r="F1177" s="281" t="s">
        <v>1859</v>
      </c>
      <c r="G1177" s="282" t="s">
        <v>329</v>
      </c>
      <c r="H1177" s="283">
        <v>8</v>
      </c>
      <c r="I1177" s="284"/>
      <c r="J1177" s="285">
        <f>ROUND(I1177*H1177,2)</f>
        <v>0</v>
      </c>
      <c r="K1177" s="281" t="s">
        <v>1</v>
      </c>
      <c r="L1177" s="286"/>
      <c r="M1177" s="287" t="s">
        <v>1</v>
      </c>
      <c r="N1177" s="288" t="s">
        <v>40</v>
      </c>
      <c r="O1177" s="93"/>
      <c r="P1177" s="242">
        <f>O1177*H1177</f>
        <v>0</v>
      </c>
      <c r="Q1177" s="242">
        <v>0</v>
      </c>
      <c r="R1177" s="242">
        <f>Q1177*H1177</f>
        <v>0</v>
      </c>
      <c r="S1177" s="242">
        <v>0</v>
      </c>
      <c r="T1177" s="243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44" t="s">
        <v>254</v>
      </c>
      <c r="AT1177" s="244" t="s">
        <v>355</v>
      </c>
      <c r="AU1177" s="244" t="s">
        <v>81</v>
      </c>
      <c r="AY1177" s="18" t="s">
        <v>158</v>
      </c>
      <c r="BE1177" s="245">
        <f>IF(N1177="základní",J1177,0)</f>
        <v>0</v>
      </c>
      <c r="BF1177" s="245">
        <f>IF(N1177="snížená",J1177,0)</f>
        <v>0</v>
      </c>
      <c r="BG1177" s="245">
        <f>IF(N1177="zákl. přenesená",J1177,0)</f>
        <v>0</v>
      </c>
      <c r="BH1177" s="245">
        <f>IF(N1177="sníž. přenesená",J1177,0)</f>
        <v>0</v>
      </c>
      <c r="BI1177" s="245">
        <f>IF(N1177="nulová",J1177,0)</f>
        <v>0</v>
      </c>
      <c r="BJ1177" s="18" t="s">
        <v>165</v>
      </c>
      <c r="BK1177" s="245">
        <f>ROUND(I1177*H1177,2)</f>
        <v>0</v>
      </c>
      <c r="BL1177" s="18" t="s">
        <v>210</v>
      </c>
      <c r="BM1177" s="244" t="s">
        <v>1860</v>
      </c>
    </row>
    <row r="1178" s="2" customFormat="1" ht="16.5" customHeight="1">
      <c r="A1178" s="39"/>
      <c r="B1178" s="40"/>
      <c r="C1178" s="233" t="s">
        <v>1861</v>
      </c>
      <c r="D1178" s="233" t="s">
        <v>160</v>
      </c>
      <c r="E1178" s="234" t="s">
        <v>1862</v>
      </c>
      <c r="F1178" s="235" t="s">
        <v>1863</v>
      </c>
      <c r="G1178" s="236" t="s">
        <v>329</v>
      </c>
      <c r="H1178" s="237">
        <v>5</v>
      </c>
      <c r="I1178" s="238"/>
      <c r="J1178" s="239">
        <f>ROUND(I1178*H1178,2)</f>
        <v>0</v>
      </c>
      <c r="K1178" s="235" t="s">
        <v>164</v>
      </c>
      <c r="L1178" s="45"/>
      <c r="M1178" s="240" t="s">
        <v>1</v>
      </c>
      <c r="N1178" s="241" t="s">
        <v>40</v>
      </c>
      <c r="O1178" s="93"/>
      <c r="P1178" s="242">
        <f>O1178*H1178</f>
        <v>0</v>
      </c>
      <c r="Q1178" s="242">
        <v>0</v>
      </c>
      <c r="R1178" s="242">
        <f>Q1178*H1178</f>
        <v>0</v>
      </c>
      <c r="S1178" s="242">
        <v>0</v>
      </c>
      <c r="T1178" s="243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44" t="s">
        <v>210</v>
      </c>
      <c r="AT1178" s="244" t="s">
        <v>160</v>
      </c>
      <c r="AU1178" s="244" t="s">
        <v>81</v>
      </c>
      <c r="AY1178" s="18" t="s">
        <v>158</v>
      </c>
      <c r="BE1178" s="245">
        <f>IF(N1178="základní",J1178,0)</f>
        <v>0</v>
      </c>
      <c r="BF1178" s="245">
        <f>IF(N1178="snížená",J1178,0)</f>
        <v>0</v>
      </c>
      <c r="BG1178" s="245">
        <f>IF(N1178="zákl. přenesená",J1178,0)</f>
        <v>0</v>
      </c>
      <c r="BH1178" s="245">
        <f>IF(N1178="sníž. přenesená",J1178,0)</f>
        <v>0</v>
      </c>
      <c r="BI1178" s="245">
        <f>IF(N1178="nulová",J1178,0)</f>
        <v>0</v>
      </c>
      <c r="BJ1178" s="18" t="s">
        <v>165</v>
      </c>
      <c r="BK1178" s="245">
        <f>ROUND(I1178*H1178,2)</f>
        <v>0</v>
      </c>
      <c r="BL1178" s="18" t="s">
        <v>210</v>
      </c>
      <c r="BM1178" s="244" t="s">
        <v>1864</v>
      </c>
    </row>
    <row r="1179" s="14" customFormat="1">
      <c r="A1179" s="14"/>
      <c r="B1179" s="257"/>
      <c r="C1179" s="258"/>
      <c r="D1179" s="248" t="s">
        <v>166</v>
      </c>
      <c r="E1179" s="259" t="s">
        <v>1</v>
      </c>
      <c r="F1179" s="260" t="s">
        <v>1865</v>
      </c>
      <c r="G1179" s="258"/>
      <c r="H1179" s="261">
        <v>5</v>
      </c>
      <c r="I1179" s="262"/>
      <c r="J1179" s="258"/>
      <c r="K1179" s="258"/>
      <c r="L1179" s="263"/>
      <c r="M1179" s="264"/>
      <c r="N1179" s="265"/>
      <c r="O1179" s="265"/>
      <c r="P1179" s="265"/>
      <c r="Q1179" s="265"/>
      <c r="R1179" s="265"/>
      <c r="S1179" s="265"/>
      <c r="T1179" s="266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7" t="s">
        <v>166</v>
      </c>
      <c r="AU1179" s="267" t="s">
        <v>81</v>
      </c>
      <c r="AV1179" s="14" t="s">
        <v>81</v>
      </c>
      <c r="AW1179" s="14" t="s">
        <v>30</v>
      </c>
      <c r="AX1179" s="14" t="s">
        <v>73</v>
      </c>
      <c r="AY1179" s="267" t="s">
        <v>158</v>
      </c>
    </row>
    <row r="1180" s="15" customFormat="1">
      <c r="A1180" s="15"/>
      <c r="B1180" s="268"/>
      <c r="C1180" s="269"/>
      <c r="D1180" s="248" t="s">
        <v>166</v>
      </c>
      <c r="E1180" s="270" t="s">
        <v>1</v>
      </c>
      <c r="F1180" s="271" t="s">
        <v>169</v>
      </c>
      <c r="G1180" s="269"/>
      <c r="H1180" s="272">
        <v>5</v>
      </c>
      <c r="I1180" s="273"/>
      <c r="J1180" s="269"/>
      <c r="K1180" s="269"/>
      <c r="L1180" s="274"/>
      <c r="M1180" s="275"/>
      <c r="N1180" s="276"/>
      <c r="O1180" s="276"/>
      <c r="P1180" s="276"/>
      <c r="Q1180" s="276"/>
      <c r="R1180" s="276"/>
      <c r="S1180" s="276"/>
      <c r="T1180" s="277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78" t="s">
        <v>166</v>
      </c>
      <c r="AU1180" s="278" t="s">
        <v>81</v>
      </c>
      <c r="AV1180" s="15" t="s">
        <v>165</v>
      </c>
      <c r="AW1180" s="15" t="s">
        <v>30</v>
      </c>
      <c r="AX1180" s="15" t="s">
        <v>79</v>
      </c>
      <c r="AY1180" s="278" t="s">
        <v>158</v>
      </c>
    </row>
    <row r="1181" s="2" customFormat="1" ht="16.5" customHeight="1">
      <c r="A1181" s="39"/>
      <c r="B1181" s="40"/>
      <c r="C1181" s="279" t="s">
        <v>1083</v>
      </c>
      <c r="D1181" s="279" t="s">
        <v>355</v>
      </c>
      <c r="E1181" s="280" t="s">
        <v>1866</v>
      </c>
      <c r="F1181" s="281" t="s">
        <v>1867</v>
      </c>
      <c r="G1181" s="282" t="s">
        <v>329</v>
      </c>
      <c r="H1181" s="283">
        <v>3</v>
      </c>
      <c r="I1181" s="284"/>
      <c r="J1181" s="285">
        <f>ROUND(I1181*H1181,2)</f>
        <v>0</v>
      </c>
      <c r="K1181" s="281" t="s">
        <v>1</v>
      </c>
      <c r="L1181" s="286"/>
      <c r="M1181" s="287" t="s">
        <v>1</v>
      </c>
      <c r="N1181" s="288" t="s">
        <v>40</v>
      </c>
      <c r="O1181" s="93"/>
      <c r="P1181" s="242">
        <f>O1181*H1181</f>
        <v>0</v>
      </c>
      <c r="Q1181" s="242">
        <v>0</v>
      </c>
      <c r="R1181" s="242">
        <f>Q1181*H1181</f>
        <v>0</v>
      </c>
      <c r="S1181" s="242">
        <v>0</v>
      </c>
      <c r="T1181" s="243">
        <f>S1181*H1181</f>
        <v>0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44" t="s">
        <v>254</v>
      </c>
      <c r="AT1181" s="244" t="s">
        <v>355</v>
      </c>
      <c r="AU1181" s="244" t="s">
        <v>81</v>
      </c>
      <c r="AY1181" s="18" t="s">
        <v>158</v>
      </c>
      <c r="BE1181" s="245">
        <f>IF(N1181="základní",J1181,0)</f>
        <v>0</v>
      </c>
      <c r="BF1181" s="245">
        <f>IF(N1181="snížená",J1181,0)</f>
        <v>0</v>
      </c>
      <c r="BG1181" s="245">
        <f>IF(N1181="zákl. přenesená",J1181,0)</f>
        <v>0</v>
      </c>
      <c r="BH1181" s="245">
        <f>IF(N1181="sníž. přenesená",J1181,0)</f>
        <v>0</v>
      </c>
      <c r="BI1181" s="245">
        <f>IF(N1181="nulová",J1181,0)</f>
        <v>0</v>
      </c>
      <c r="BJ1181" s="18" t="s">
        <v>165</v>
      </c>
      <c r="BK1181" s="245">
        <f>ROUND(I1181*H1181,2)</f>
        <v>0</v>
      </c>
      <c r="BL1181" s="18" t="s">
        <v>210</v>
      </c>
      <c r="BM1181" s="244" t="s">
        <v>1868</v>
      </c>
    </row>
    <row r="1182" s="2" customFormat="1" ht="16.5" customHeight="1">
      <c r="A1182" s="39"/>
      <c r="B1182" s="40"/>
      <c r="C1182" s="279" t="s">
        <v>1869</v>
      </c>
      <c r="D1182" s="279" t="s">
        <v>355</v>
      </c>
      <c r="E1182" s="280" t="s">
        <v>1870</v>
      </c>
      <c r="F1182" s="281" t="s">
        <v>1871</v>
      </c>
      <c r="G1182" s="282" t="s">
        <v>329</v>
      </c>
      <c r="H1182" s="283">
        <v>2</v>
      </c>
      <c r="I1182" s="284"/>
      <c r="J1182" s="285">
        <f>ROUND(I1182*H1182,2)</f>
        <v>0</v>
      </c>
      <c r="K1182" s="281" t="s">
        <v>1</v>
      </c>
      <c r="L1182" s="286"/>
      <c r="M1182" s="287" t="s">
        <v>1</v>
      </c>
      <c r="N1182" s="288" t="s">
        <v>40</v>
      </c>
      <c r="O1182" s="93"/>
      <c r="P1182" s="242">
        <f>O1182*H1182</f>
        <v>0</v>
      </c>
      <c r="Q1182" s="242">
        <v>0</v>
      </c>
      <c r="R1182" s="242">
        <f>Q1182*H1182</f>
        <v>0</v>
      </c>
      <c r="S1182" s="242">
        <v>0</v>
      </c>
      <c r="T1182" s="243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44" t="s">
        <v>254</v>
      </c>
      <c r="AT1182" s="244" t="s">
        <v>355</v>
      </c>
      <c r="AU1182" s="244" t="s">
        <v>81</v>
      </c>
      <c r="AY1182" s="18" t="s">
        <v>158</v>
      </c>
      <c r="BE1182" s="245">
        <f>IF(N1182="základní",J1182,0)</f>
        <v>0</v>
      </c>
      <c r="BF1182" s="245">
        <f>IF(N1182="snížená",J1182,0)</f>
        <v>0</v>
      </c>
      <c r="BG1182" s="245">
        <f>IF(N1182="zákl. přenesená",J1182,0)</f>
        <v>0</v>
      </c>
      <c r="BH1182" s="245">
        <f>IF(N1182="sníž. přenesená",J1182,0)</f>
        <v>0</v>
      </c>
      <c r="BI1182" s="245">
        <f>IF(N1182="nulová",J1182,0)</f>
        <v>0</v>
      </c>
      <c r="BJ1182" s="18" t="s">
        <v>165</v>
      </c>
      <c r="BK1182" s="245">
        <f>ROUND(I1182*H1182,2)</f>
        <v>0</v>
      </c>
      <c r="BL1182" s="18" t="s">
        <v>210</v>
      </c>
      <c r="BM1182" s="244" t="s">
        <v>1872</v>
      </c>
    </row>
    <row r="1183" s="2" customFormat="1" ht="16.5" customHeight="1">
      <c r="A1183" s="39"/>
      <c r="B1183" s="40"/>
      <c r="C1183" s="233" t="s">
        <v>1087</v>
      </c>
      <c r="D1183" s="233" t="s">
        <v>160</v>
      </c>
      <c r="E1183" s="234" t="s">
        <v>1873</v>
      </c>
      <c r="F1183" s="235" t="s">
        <v>1874</v>
      </c>
      <c r="G1183" s="236" t="s">
        <v>329</v>
      </c>
      <c r="H1183" s="237">
        <v>2</v>
      </c>
      <c r="I1183" s="238"/>
      <c r="J1183" s="239">
        <f>ROUND(I1183*H1183,2)</f>
        <v>0</v>
      </c>
      <c r="K1183" s="235" t="s">
        <v>164</v>
      </c>
      <c r="L1183" s="45"/>
      <c r="M1183" s="240" t="s">
        <v>1</v>
      </c>
      <c r="N1183" s="241" t="s">
        <v>40</v>
      </c>
      <c r="O1183" s="93"/>
      <c r="P1183" s="242">
        <f>O1183*H1183</f>
        <v>0</v>
      </c>
      <c r="Q1183" s="242">
        <v>0</v>
      </c>
      <c r="R1183" s="242">
        <f>Q1183*H1183</f>
        <v>0</v>
      </c>
      <c r="S1183" s="242">
        <v>0</v>
      </c>
      <c r="T1183" s="243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44" t="s">
        <v>210</v>
      </c>
      <c r="AT1183" s="244" t="s">
        <v>160</v>
      </c>
      <c r="AU1183" s="244" t="s">
        <v>81</v>
      </c>
      <c r="AY1183" s="18" t="s">
        <v>158</v>
      </c>
      <c r="BE1183" s="245">
        <f>IF(N1183="základní",J1183,0)</f>
        <v>0</v>
      </c>
      <c r="BF1183" s="245">
        <f>IF(N1183="snížená",J1183,0)</f>
        <v>0</v>
      </c>
      <c r="BG1183" s="245">
        <f>IF(N1183="zákl. přenesená",J1183,0)</f>
        <v>0</v>
      </c>
      <c r="BH1183" s="245">
        <f>IF(N1183="sníž. přenesená",J1183,0)</f>
        <v>0</v>
      </c>
      <c r="BI1183" s="245">
        <f>IF(N1183="nulová",J1183,0)</f>
        <v>0</v>
      </c>
      <c r="BJ1183" s="18" t="s">
        <v>165</v>
      </c>
      <c r="BK1183" s="245">
        <f>ROUND(I1183*H1183,2)</f>
        <v>0</v>
      </c>
      <c r="BL1183" s="18" t="s">
        <v>210</v>
      </c>
      <c r="BM1183" s="244" t="s">
        <v>1875</v>
      </c>
    </row>
    <row r="1184" s="2" customFormat="1" ht="16.5" customHeight="1">
      <c r="A1184" s="39"/>
      <c r="B1184" s="40"/>
      <c r="C1184" s="279" t="s">
        <v>1876</v>
      </c>
      <c r="D1184" s="279" t="s">
        <v>355</v>
      </c>
      <c r="E1184" s="280" t="s">
        <v>1877</v>
      </c>
      <c r="F1184" s="281" t="s">
        <v>1878</v>
      </c>
      <c r="G1184" s="282" t="s">
        <v>329</v>
      </c>
      <c r="H1184" s="283">
        <v>2</v>
      </c>
      <c r="I1184" s="284"/>
      <c r="J1184" s="285">
        <f>ROUND(I1184*H1184,2)</f>
        <v>0</v>
      </c>
      <c r="K1184" s="281" t="s">
        <v>1</v>
      </c>
      <c r="L1184" s="286"/>
      <c r="M1184" s="287" t="s">
        <v>1</v>
      </c>
      <c r="N1184" s="288" t="s">
        <v>40</v>
      </c>
      <c r="O1184" s="93"/>
      <c r="P1184" s="242">
        <f>O1184*H1184</f>
        <v>0</v>
      </c>
      <c r="Q1184" s="242">
        <v>0</v>
      </c>
      <c r="R1184" s="242">
        <f>Q1184*H1184</f>
        <v>0</v>
      </c>
      <c r="S1184" s="242">
        <v>0</v>
      </c>
      <c r="T1184" s="243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44" t="s">
        <v>254</v>
      </c>
      <c r="AT1184" s="244" t="s">
        <v>355</v>
      </c>
      <c r="AU1184" s="244" t="s">
        <v>81</v>
      </c>
      <c r="AY1184" s="18" t="s">
        <v>158</v>
      </c>
      <c r="BE1184" s="245">
        <f>IF(N1184="základní",J1184,0)</f>
        <v>0</v>
      </c>
      <c r="BF1184" s="245">
        <f>IF(N1184="snížená",J1184,0)</f>
        <v>0</v>
      </c>
      <c r="BG1184" s="245">
        <f>IF(N1184="zákl. přenesená",J1184,0)</f>
        <v>0</v>
      </c>
      <c r="BH1184" s="245">
        <f>IF(N1184="sníž. přenesená",J1184,0)</f>
        <v>0</v>
      </c>
      <c r="BI1184" s="245">
        <f>IF(N1184="nulová",J1184,0)</f>
        <v>0</v>
      </c>
      <c r="BJ1184" s="18" t="s">
        <v>165</v>
      </c>
      <c r="BK1184" s="245">
        <f>ROUND(I1184*H1184,2)</f>
        <v>0</v>
      </c>
      <c r="BL1184" s="18" t="s">
        <v>210</v>
      </c>
      <c r="BM1184" s="244" t="s">
        <v>1879</v>
      </c>
    </row>
    <row r="1185" s="2" customFormat="1" ht="16.5" customHeight="1">
      <c r="A1185" s="39"/>
      <c r="B1185" s="40"/>
      <c r="C1185" s="233" t="s">
        <v>1091</v>
      </c>
      <c r="D1185" s="233" t="s">
        <v>160</v>
      </c>
      <c r="E1185" s="234" t="s">
        <v>1880</v>
      </c>
      <c r="F1185" s="235" t="s">
        <v>1881</v>
      </c>
      <c r="G1185" s="236" t="s">
        <v>329</v>
      </c>
      <c r="H1185" s="237">
        <v>2</v>
      </c>
      <c r="I1185" s="238"/>
      <c r="J1185" s="239">
        <f>ROUND(I1185*H1185,2)</f>
        <v>0</v>
      </c>
      <c r="K1185" s="235" t="s">
        <v>164</v>
      </c>
      <c r="L1185" s="45"/>
      <c r="M1185" s="240" t="s">
        <v>1</v>
      </c>
      <c r="N1185" s="241" t="s">
        <v>40</v>
      </c>
      <c r="O1185" s="93"/>
      <c r="P1185" s="242">
        <f>O1185*H1185</f>
        <v>0</v>
      </c>
      <c r="Q1185" s="242">
        <v>0</v>
      </c>
      <c r="R1185" s="242">
        <f>Q1185*H1185</f>
        <v>0</v>
      </c>
      <c r="S1185" s="242">
        <v>0</v>
      </c>
      <c r="T1185" s="243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44" t="s">
        <v>210</v>
      </c>
      <c r="AT1185" s="244" t="s">
        <v>160</v>
      </c>
      <c r="AU1185" s="244" t="s">
        <v>81</v>
      </c>
      <c r="AY1185" s="18" t="s">
        <v>158</v>
      </c>
      <c r="BE1185" s="245">
        <f>IF(N1185="základní",J1185,0)</f>
        <v>0</v>
      </c>
      <c r="BF1185" s="245">
        <f>IF(N1185="snížená",J1185,0)</f>
        <v>0</v>
      </c>
      <c r="BG1185" s="245">
        <f>IF(N1185="zákl. přenesená",J1185,0)</f>
        <v>0</v>
      </c>
      <c r="BH1185" s="245">
        <f>IF(N1185="sníž. přenesená",J1185,0)</f>
        <v>0</v>
      </c>
      <c r="BI1185" s="245">
        <f>IF(N1185="nulová",J1185,0)</f>
        <v>0</v>
      </c>
      <c r="BJ1185" s="18" t="s">
        <v>165</v>
      </c>
      <c r="BK1185" s="245">
        <f>ROUND(I1185*H1185,2)</f>
        <v>0</v>
      </c>
      <c r="BL1185" s="18" t="s">
        <v>210</v>
      </c>
      <c r="BM1185" s="244" t="s">
        <v>1882</v>
      </c>
    </row>
    <row r="1186" s="14" customFormat="1">
      <c r="A1186" s="14"/>
      <c r="B1186" s="257"/>
      <c r="C1186" s="258"/>
      <c r="D1186" s="248" t="s">
        <v>166</v>
      </c>
      <c r="E1186" s="259" t="s">
        <v>1</v>
      </c>
      <c r="F1186" s="260" t="s">
        <v>1883</v>
      </c>
      <c r="G1186" s="258"/>
      <c r="H1186" s="261">
        <v>2</v>
      </c>
      <c r="I1186" s="262"/>
      <c r="J1186" s="258"/>
      <c r="K1186" s="258"/>
      <c r="L1186" s="263"/>
      <c r="M1186" s="264"/>
      <c r="N1186" s="265"/>
      <c r="O1186" s="265"/>
      <c r="P1186" s="265"/>
      <c r="Q1186" s="265"/>
      <c r="R1186" s="265"/>
      <c r="S1186" s="265"/>
      <c r="T1186" s="266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67" t="s">
        <v>166</v>
      </c>
      <c r="AU1186" s="267" t="s">
        <v>81</v>
      </c>
      <c r="AV1186" s="14" t="s">
        <v>81</v>
      </c>
      <c r="AW1186" s="14" t="s">
        <v>30</v>
      </c>
      <c r="AX1186" s="14" t="s">
        <v>73</v>
      </c>
      <c r="AY1186" s="267" t="s">
        <v>158</v>
      </c>
    </row>
    <row r="1187" s="15" customFormat="1">
      <c r="A1187" s="15"/>
      <c r="B1187" s="268"/>
      <c r="C1187" s="269"/>
      <c r="D1187" s="248" t="s">
        <v>166</v>
      </c>
      <c r="E1187" s="270" t="s">
        <v>1</v>
      </c>
      <c r="F1187" s="271" t="s">
        <v>169</v>
      </c>
      <c r="G1187" s="269"/>
      <c r="H1187" s="272">
        <v>2</v>
      </c>
      <c r="I1187" s="273"/>
      <c r="J1187" s="269"/>
      <c r="K1187" s="269"/>
      <c r="L1187" s="274"/>
      <c r="M1187" s="275"/>
      <c r="N1187" s="276"/>
      <c r="O1187" s="276"/>
      <c r="P1187" s="276"/>
      <c r="Q1187" s="276"/>
      <c r="R1187" s="276"/>
      <c r="S1187" s="276"/>
      <c r="T1187" s="277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78" t="s">
        <v>166</v>
      </c>
      <c r="AU1187" s="278" t="s">
        <v>81</v>
      </c>
      <c r="AV1187" s="15" t="s">
        <v>165</v>
      </c>
      <c r="AW1187" s="15" t="s">
        <v>30</v>
      </c>
      <c r="AX1187" s="15" t="s">
        <v>79</v>
      </c>
      <c r="AY1187" s="278" t="s">
        <v>158</v>
      </c>
    </row>
    <row r="1188" s="2" customFormat="1" ht="16.5" customHeight="1">
      <c r="A1188" s="39"/>
      <c r="B1188" s="40"/>
      <c r="C1188" s="279" t="s">
        <v>1884</v>
      </c>
      <c r="D1188" s="279" t="s">
        <v>355</v>
      </c>
      <c r="E1188" s="280" t="s">
        <v>1885</v>
      </c>
      <c r="F1188" s="281" t="s">
        <v>1886</v>
      </c>
      <c r="G1188" s="282" t="s">
        <v>329</v>
      </c>
      <c r="H1188" s="283">
        <v>2</v>
      </c>
      <c r="I1188" s="284"/>
      <c r="J1188" s="285">
        <f>ROUND(I1188*H1188,2)</f>
        <v>0</v>
      </c>
      <c r="K1188" s="281" t="s">
        <v>164</v>
      </c>
      <c r="L1188" s="286"/>
      <c r="M1188" s="287" t="s">
        <v>1</v>
      </c>
      <c r="N1188" s="288" t="s">
        <v>40</v>
      </c>
      <c r="O1188" s="93"/>
      <c r="P1188" s="242">
        <f>O1188*H1188</f>
        <v>0</v>
      </c>
      <c r="Q1188" s="242">
        <v>0.00017000000000000001</v>
      </c>
      <c r="R1188" s="242">
        <f>Q1188*H1188</f>
        <v>0.00034000000000000002</v>
      </c>
      <c r="S1188" s="242">
        <v>0</v>
      </c>
      <c r="T1188" s="243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44" t="s">
        <v>254</v>
      </c>
      <c r="AT1188" s="244" t="s">
        <v>355</v>
      </c>
      <c r="AU1188" s="244" t="s">
        <v>81</v>
      </c>
      <c r="AY1188" s="18" t="s">
        <v>158</v>
      </c>
      <c r="BE1188" s="245">
        <f>IF(N1188="základní",J1188,0)</f>
        <v>0</v>
      </c>
      <c r="BF1188" s="245">
        <f>IF(N1188="snížená",J1188,0)</f>
        <v>0</v>
      </c>
      <c r="BG1188" s="245">
        <f>IF(N1188="zákl. přenesená",J1188,0)</f>
        <v>0</v>
      </c>
      <c r="BH1188" s="245">
        <f>IF(N1188="sníž. přenesená",J1188,0)</f>
        <v>0</v>
      </c>
      <c r="BI1188" s="245">
        <f>IF(N1188="nulová",J1188,0)</f>
        <v>0</v>
      </c>
      <c r="BJ1188" s="18" t="s">
        <v>165</v>
      </c>
      <c r="BK1188" s="245">
        <f>ROUND(I1188*H1188,2)</f>
        <v>0</v>
      </c>
      <c r="BL1188" s="18" t="s">
        <v>210</v>
      </c>
      <c r="BM1188" s="244" t="s">
        <v>1887</v>
      </c>
    </row>
    <row r="1189" s="2" customFormat="1" ht="21.75" customHeight="1">
      <c r="A1189" s="39"/>
      <c r="B1189" s="40"/>
      <c r="C1189" s="233" t="s">
        <v>1888</v>
      </c>
      <c r="D1189" s="233" t="s">
        <v>160</v>
      </c>
      <c r="E1189" s="234" t="s">
        <v>1889</v>
      </c>
      <c r="F1189" s="235" t="s">
        <v>1890</v>
      </c>
      <c r="G1189" s="236" t="s">
        <v>329</v>
      </c>
      <c r="H1189" s="237">
        <v>13</v>
      </c>
      <c r="I1189" s="238"/>
      <c r="J1189" s="239">
        <f>ROUND(I1189*H1189,2)</f>
        <v>0</v>
      </c>
      <c r="K1189" s="235" t="s">
        <v>164</v>
      </c>
      <c r="L1189" s="45"/>
      <c r="M1189" s="240" t="s">
        <v>1</v>
      </c>
      <c r="N1189" s="241" t="s">
        <v>40</v>
      </c>
      <c r="O1189" s="93"/>
      <c r="P1189" s="242">
        <f>O1189*H1189</f>
        <v>0</v>
      </c>
      <c r="Q1189" s="242">
        <v>0</v>
      </c>
      <c r="R1189" s="242">
        <f>Q1189*H1189</f>
        <v>0</v>
      </c>
      <c r="S1189" s="242">
        <v>0</v>
      </c>
      <c r="T1189" s="243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44" t="s">
        <v>210</v>
      </c>
      <c r="AT1189" s="244" t="s">
        <v>160</v>
      </c>
      <c r="AU1189" s="244" t="s">
        <v>81</v>
      </c>
      <c r="AY1189" s="18" t="s">
        <v>158</v>
      </c>
      <c r="BE1189" s="245">
        <f>IF(N1189="základní",J1189,0)</f>
        <v>0</v>
      </c>
      <c r="BF1189" s="245">
        <f>IF(N1189="snížená",J1189,0)</f>
        <v>0</v>
      </c>
      <c r="BG1189" s="245">
        <f>IF(N1189="zákl. přenesená",J1189,0)</f>
        <v>0</v>
      </c>
      <c r="BH1189" s="245">
        <f>IF(N1189="sníž. přenesená",J1189,0)</f>
        <v>0</v>
      </c>
      <c r="BI1189" s="245">
        <f>IF(N1189="nulová",J1189,0)</f>
        <v>0</v>
      </c>
      <c r="BJ1189" s="18" t="s">
        <v>165</v>
      </c>
      <c r="BK1189" s="245">
        <f>ROUND(I1189*H1189,2)</f>
        <v>0</v>
      </c>
      <c r="BL1189" s="18" t="s">
        <v>210</v>
      </c>
      <c r="BM1189" s="244" t="s">
        <v>1891</v>
      </c>
    </row>
    <row r="1190" s="2" customFormat="1" ht="16.5" customHeight="1">
      <c r="A1190" s="39"/>
      <c r="B1190" s="40"/>
      <c r="C1190" s="279" t="s">
        <v>1892</v>
      </c>
      <c r="D1190" s="279" t="s">
        <v>355</v>
      </c>
      <c r="E1190" s="280" t="s">
        <v>1893</v>
      </c>
      <c r="F1190" s="281" t="s">
        <v>1894</v>
      </c>
      <c r="G1190" s="282" t="s">
        <v>329</v>
      </c>
      <c r="H1190" s="283">
        <v>13</v>
      </c>
      <c r="I1190" s="284"/>
      <c r="J1190" s="285">
        <f>ROUND(I1190*H1190,2)</f>
        <v>0</v>
      </c>
      <c r="K1190" s="281" t="s">
        <v>1</v>
      </c>
      <c r="L1190" s="286"/>
      <c r="M1190" s="287" t="s">
        <v>1</v>
      </c>
      <c r="N1190" s="288" t="s">
        <v>40</v>
      </c>
      <c r="O1190" s="93"/>
      <c r="P1190" s="242">
        <f>O1190*H1190</f>
        <v>0</v>
      </c>
      <c r="Q1190" s="242">
        <v>0</v>
      </c>
      <c r="R1190" s="242">
        <f>Q1190*H1190</f>
        <v>0</v>
      </c>
      <c r="S1190" s="242">
        <v>0</v>
      </c>
      <c r="T1190" s="243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44" t="s">
        <v>254</v>
      </c>
      <c r="AT1190" s="244" t="s">
        <v>355</v>
      </c>
      <c r="AU1190" s="244" t="s">
        <v>81</v>
      </c>
      <c r="AY1190" s="18" t="s">
        <v>158</v>
      </c>
      <c r="BE1190" s="245">
        <f>IF(N1190="základní",J1190,0)</f>
        <v>0</v>
      </c>
      <c r="BF1190" s="245">
        <f>IF(N1190="snížená",J1190,0)</f>
        <v>0</v>
      </c>
      <c r="BG1190" s="245">
        <f>IF(N1190="zákl. přenesená",J1190,0)</f>
        <v>0</v>
      </c>
      <c r="BH1190" s="245">
        <f>IF(N1190="sníž. přenesená",J1190,0)</f>
        <v>0</v>
      </c>
      <c r="BI1190" s="245">
        <f>IF(N1190="nulová",J1190,0)</f>
        <v>0</v>
      </c>
      <c r="BJ1190" s="18" t="s">
        <v>165</v>
      </c>
      <c r="BK1190" s="245">
        <f>ROUND(I1190*H1190,2)</f>
        <v>0</v>
      </c>
      <c r="BL1190" s="18" t="s">
        <v>210</v>
      </c>
      <c r="BM1190" s="244" t="s">
        <v>1895</v>
      </c>
    </row>
    <row r="1191" s="2" customFormat="1" ht="21.75" customHeight="1">
      <c r="A1191" s="39"/>
      <c r="B1191" s="40"/>
      <c r="C1191" s="233" t="s">
        <v>1101</v>
      </c>
      <c r="D1191" s="233" t="s">
        <v>160</v>
      </c>
      <c r="E1191" s="234" t="s">
        <v>1896</v>
      </c>
      <c r="F1191" s="235" t="s">
        <v>1897</v>
      </c>
      <c r="G1191" s="236" t="s">
        <v>329</v>
      </c>
      <c r="H1191" s="237">
        <v>10</v>
      </c>
      <c r="I1191" s="238"/>
      <c r="J1191" s="239">
        <f>ROUND(I1191*H1191,2)</f>
        <v>0</v>
      </c>
      <c r="K1191" s="235" t="s">
        <v>164</v>
      </c>
      <c r="L1191" s="45"/>
      <c r="M1191" s="240" t="s">
        <v>1</v>
      </c>
      <c r="N1191" s="241" t="s">
        <v>40</v>
      </c>
      <c r="O1191" s="93"/>
      <c r="P1191" s="242">
        <f>O1191*H1191</f>
        <v>0</v>
      </c>
      <c r="Q1191" s="242">
        <v>0</v>
      </c>
      <c r="R1191" s="242">
        <f>Q1191*H1191</f>
        <v>0</v>
      </c>
      <c r="S1191" s="242">
        <v>0</v>
      </c>
      <c r="T1191" s="243">
        <f>S1191*H1191</f>
        <v>0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44" t="s">
        <v>210</v>
      </c>
      <c r="AT1191" s="244" t="s">
        <v>160</v>
      </c>
      <c r="AU1191" s="244" t="s">
        <v>81</v>
      </c>
      <c r="AY1191" s="18" t="s">
        <v>158</v>
      </c>
      <c r="BE1191" s="245">
        <f>IF(N1191="základní",J1191,0)</f>
        <v>0</v>
      </c>
      <c r="BF1191" s="245">
        <f>IF(N1191="snížená",J1191,0)</f>
        <v>0</v>
      </c>
      <c r="BG1191" s="245">
        <f>IF(N1191="zákl. přenesená",J1191,0)</f>
        <v>0</v>
      </c>
      <c r="BH1191" s="245">
        <f>IF(N1191="sníž. přenesená",J1191,0)</f>
        <v>0</v>
      </c>
      <c r="BI1191" s="245">
        <f>IF(N1191="nulová",J1191,0)</f>
        <v>0</v>
      </c>
      <c r="BJ1191" s="18" t="s">
        <v>165</v>
      </c>
      <c r="BK1191" s="245">
        <f>ROUND(I1191*H1191,2)</f>
        <v>0</v>
      </c>
      <c r="BL1191" s="18" t="s">
        <v>210</v>
      </c>
      <c r="BM1191" s="244" t="s">
        <v>1898</v>
      </c>
    </row>
    <row r="1192" s="14" customFormat="1">
      <c r="A1192" s="14"/>
      <c r="B1192" s="257"/>
      <c r="C1192" s="258"/>
      <c r="D1192" s="248" t="s">
        <v>166</v>
      </c>
      <c r="E1192" s="259" t="s">
        <v>1</v>
      </c>
      <c r="F1192" s="260" t="s">
        <v>1899</v>
      </c>
      <c r="G1192" s="258"/>
      <c r="H1192" s="261">
        <v>10</v>
      </c>
      <c r="I1192" s="262"/>
      <c r="J1192" s="258"/>
      <c r="K1192" s="258"/>
      <c r="L1192" s="263"/>
      <c r="M1192" s="264"/>
      <c r="N1192" s="265"/>
      <c r="O1192" s="265"/>
      <c r="P1192" s="265"/>
      <c r="Q1192" s="265"/>
      <c r="R1192" s="265"/>
      <c r="S1192" s="265"/>
      <c r="T1192" s="266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7" t="s">
        <v>166</v>
      </c>
      <c r="AU1192" s="267" t="s">
        <v>81</v>
      </c>
      <c r="AV1192" s="14" t="s">
        <v>81</v>
      </c>
      <c r="AW1192" s="14" t="s">
        <v>30</v>
      </c>
      <c r="AX1192" s="14" t="s">
        <v>73</v>
      </c>
      <c r="AY1192" s="267" t="s">
        <v>158</v>
      </c>
    </row>
    <row r="1193" s="15" customFormat="1">
      <c r="A1193" s="15"/>
      <c r="B1193" s="268"/>
      <c r="C1193" s="269"/>
      <c r="D1193" s="248" t="s">
        <v>166</v>
      </c>
      <c r="E1193" s="270" t="s">
        <v>1</v>
      </c>
      <c r="F1193" s="271" t="s">
        <v>169</v>
      </c>
      <c r="G1193" s="269"/>
      <c r="H1193" s="272">
        <v>10</v>
      </c>
      <c r="I1193" s="273"/>
      <c r="J1193" s="269"/>
      <c r="K1193" s="269"/>
      <c r="L1193" s="274"/>
      <c r="M1193" s="275"/>
      <c r="N1193" s="276"/>
      <c r="O1193" s="276"/>
      <c r="P1193" s="276"/>
      <c r="Q1193" s="276"/>
      <c r="R1193" s="276"/>
      <c r="S1193" s="276"/>
      <c r="T1193" s="277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78" t="s">
        <v>166</v>
      </c>
      <c r="AU1193" s="278" t="s">
        <v>81</v>
      </c>
      <c r="AV1193" s="15" t="s">
        <v>165</v>
      </c>
      <c r="AW1193" s="15" t="s">
        <v>30</v>
      </c>
      <c r="AX1193" s="15" t="s">
        <v>79</v>
      </c>
      <c r="AY1193" s="278" t="s">
        <v>158</v>
      </c>
    </row>
    <row r="1194" s="2" customFormat="1" ht="16.5" customHeight="1">
      <c r="A1194" s="39"/>
      <c r="B1194" s="40"/>
      <c r="C1194" s="279" t="s">
        <v>1900</v>
      </c>
      <c r="D1194" s="279" t="s">
        <v>355</v>
      </c>
      <c r="E1194" s="280" t="s">
        <v>1901</v>
      </c>
      <c r="F1194" s="281" t="s">
        <v>1902</v>
      </c>
      <c r="G1194" s="282" t="s">
        <v>329</v>
      </c>
      <c r="H1194" s="283">
        <v>3</v>
      </c>
      <c r="I1194" s="284"/>
      <c r="J1194" s="285">
        <f>ROUND(I1194*H1194,2)</f>
        <v>0</v>
      </c>
      <c r="K1194" s="281" t="s">
        <v>1</v>
      </c>
      <c r="L1194" s="286"/>
      <c r="M1194" s="287" t="s">
        <v>1</v>
      </c>
      <c r="N1194" s="288" t="s">
        <v>40</v>
      </c>
      <c r="O1194" s="93"/>
      <c r="P1194" s="242">
        <f>O1194*H1194</f>
        <v>0</v>
      </c>
      <c r="Q1194" s="242">
        <v>0</v>
      </c>
      <c r="R1194" s="242">
        <f>Q1194*H1194</f>
        <v>0</v>
      </c>
      <c r="S1194" s="242">
        <v>0</v>
      </c>
      <c r="T1194" s="243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44" t="s">
        <v>254</v>
      </c>
      <c r="AT1194" s="244" t="s">
        <v>355</v>
      </c>
      <c r="AU1194" s="244" t="s">
        <v>81</v>
      </c>
      <c r="AY1194" s="18" t="s">
        <v>158</v>
      </c>
      <c r="BE1194" s="245">
        <f>IF(N1194="základní",J1194,0)</f>
        <v>0</v>
      </c>
      <c r="BF1194" s="245">
        <f>IF(N1194="snížená",J1194,0)</f>
        <v>0</v>
      </c>
      <c r="BG1194" s="245">
        <f>IF(N1194="zákl. přenesená",J1194,0)</f>
        <v>0</v>
      </c>
      <c r="BH1194" s="245">
        <f>IF(N1194="sníž. přenesená",J1194,0)</f>
        <v>0</v>
      </c>
      <c r="BI1194" s="245">
        <f>IF(N1194="nulová",J1194,0)</f>
        <v>0</v>
      </c>
      <c r="BJ1194" s="18" t="s">
        <v>165</v>
      </c>
      <c r="BK1194" s="245">
        <f>ROUND(I1194*H1194,2)</f>
        <v>0</v>
      </c>
      <c r="BL1194" s="18" t="s">
        <v>210</v>
      </c>
      <c r="BM1194" s="244" t="s">
        <v>1903</v>
      </c>
    </row>
    <row r="1195" s="2" customFormat="1" ht="16.5" customHeight="1">
      <c r="A1195" s="39"/>
      <c r="B1195" s="40"/>
      <c r="C1195" s="279" t="s">
        <v>1105</v>
      </c>
      <c r="D1195" s="279" t="s">
        <v>355</v>
      </c>
      <c r="E1195" s="280" t="s">
        <v>1904</v>
      </c>
      <c r="F1195" s="281" t="s">
        <v>1905</v>
      </c>
      <c r="G1195" s="282" t="s">
        <v>329</v>
      </c>
      <c r="H1195" s="283">
        <v>3</v>
      </c>
      <c r="I1195" s="284"/>
      <c r="J1195" s="285">
        <f>ROUND(I1195*H1195,2)</f>
        <v>0</v>
      </c>
      <c r="K1195" s="281" t="s">
        <v>1</v>
      </c>
      <c r="L1195" s="286"/>
      <c r="M1195" s="287" t="s">
        <v>1</v>
      </c>
      <c r="N1195" s="288" t="s">
        <v>40</v>
      </c>
      <c r="O1195" s="93"/>
      <c r="P1195" s="242">
        <f>O1195*H1195</f>
        <v>0</v>
      </c>
      <c r="Q1195" s="242">
        <v>0</v>
      </c>
      <c r="R1195" s="242">
        <f>Q1195*H1195</f>
        <v>0</v>
      </c>
      <c r="S1195" s="242">
        <v>0</v>
      </c>
      <c r="T1195" s="243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44" t="s">
        <v>254</v>
      </c>
      <c r="AT1195" s="244" t="s">
        <v>355</v>
      </c>
      <c r="AU1195" s="244" t="s">
        <v>81</v>
      </c>
      <c r="AY1195" s="18" t="s">
        <v>158</v>
      </c>
      <c r="BE1195" s="245">
        <f>IF(N1195="základní",J1195,0)</f>
        <v>0</v>
      </c>
      <c r="BF1195" s="245">
        <f>IF(N1195="snížená",J1195,0)</f>
        <v>0</v>
      </c>
      <c r="BG1195" s="245">
        <f>IF(N1195="zákl. přenesená",J1195,0)</f>
        <v>0</v>
      </c>
      <c r="BH1195" s="245">
        <f>IF(N1195="sníž. přenesená",J1195,0)</f>
        <v>0</v>
      </c>
      <c r="BI1195" s="245">
        <f>IF(N1195="nulová",J1195,0)</f>
        <v>0</v>
      </c>
      <c r="BJ1195" s="18" t="s">
        <v>165</v>
      </c>
      <c r="BK1195" s="245">
        <f>ROUND(I1195*H1195,2)</f>
        <v>0</v>
      </c>
      <c r="BL1195" s="18" t="s">
        <v>210</v>
      </c>
      <c r="BM1195" s="244" t="s">
        <v>1906</v>
      </c>
    </row>
    <row r="1196" s="2" customFormat="1" ht="16.5" customHeight="1">
      <c r="A1196" s="39"/>
      <c r="B1196" s="40"/>
      <c r="C1196" s="279" t="s">
        <v>1907</v>
      </c>
      <c r="D1196" s="279" t="s">
        <v>355</v>
      </c>
      <c r="E1196" s="280" t="s">
        <v>1908</v>
      </c>
      <c r="F1196" s="281" t="s">
        <v>1909</v>
      </c>
      <c r="G1196" s="282" t="s">
        <v>329</v>
      </c>
      <c r="H1196" s="283">
        <v>4</v>
      </c>
      <c r="I1196" s="284"/>
      <c r="J1196" s="285">
        <f>ROUND(I1196*H1196,2)</f>
        <v>0</v>
      </c>
      <c r="K1196" s="281" t="s">
        <v>1</v>
      </c>
      <c r="L1196" s="286"/>
      <c r="M1196" s="287" t="s">
        <v>1</v>
      </c>
      <c r="N1196" s="288" t="s">
        <v>40</v>
      </c>
      <c r="O1196" s="93"/>
      <c r="P1196" s="242">
        <f>O1196*H1196</f>
        <v>0</v>
      </c>
      <c r="Q1196" s="242">
        <v>0</v>
      </c>
      <c r="R1196" s="242">
        <f>Q1196*H1196</f>
        <v>0</v>
      </c>
      <c r="S1196" s="242">
        <v>0</v>
      </c>
      <c r="T1196" s="243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44" t="s">
        <v>254</v>
      </c>
      <c r="AT1196" s="244" t="s">
        <v>355</v>
      </c>
      <c r="AU1196" s="244" t="s">
        <v>81</v>
      </c>
      <c r="AY1196" s="18" t="s">
        <v>158</v>
      </c>
      <c r="BE1196" s="245">
        <f>IF(N1196="základní",J1196,0)</f>
        <v>0</v>
      </c>
      <c r="BF1196" s="245">
        <f>IF(N1196="snížená",J1196,0)</f>
        <v>0</v>
      </c>
      <c r="BG1196" s="245">
        <f>IF(N1196="zákl. přenesená",J1196,0)</f>
        <v>0</v>
      </c>
      <c r="BH1196" s="245">
        <f>IF(N1196="sníž. přenesená",J1196,0)</f>
        <v>0</v>
      </c>
      <c r="BI1196" s="245">
        <f>IF(N1196="nulová",J1196,0)</f>
        <v>0</v>
      </c>
      <c r="BJ1196" s="18" t="s">
        <v>165</v>
      </c>
      <c r="BK1196" s="245">
        <f>ROUND(I1196*H1196,2)</f>
        <v>0</v>
      </c>
      <c r="BL1196" s="18" t="s">
        <v>210</v>
      </c>
      <c r="BM1196" s="244" t="s">
        <v>1910</v>
      </c>
    </row>
    <row r="1197" s="2" customFormat="1" ht="16.5" customHeight="1">
      <c r="A1197" s="39"/>
      <c r="B1197" s="40"/>
      <c r="C1197" s="279" t="s">
        <v>1109</v>
      </c>
      <c r="D1197" s="279" t="s">
        <v>355</v>
      </c>
      <c r="E1197" s="280" t="s">
        <v>1911</v>
      </c>
      <c r="F1197" s="281" t="s">
        <v>1912</v>
      </c>
      <c r="G1197" s="282" t="s">
        <v>329</v>
      </c>
      <c r="H1197" s="283">
        <v>1</v>
      </c>
      <c r="I1197" s="284"/>
      <c r="J1197" s="285">
        <f>ROUND(I1197*H1197,2)</f>
        <v>0</v>
      </c>
      <c r="K1197" s="281" t="s">
        <v>1</v>
      </c>
      <c r="L1197" s="286"/>
      <c r="M1197" s="287" t="s">
        <v>1</v>
      </c>
      <c r="N1197" s="288" t="s">
        <v>40</v>
      </c>
      <c r="O1197" s="93"/>
      <c r="P1197" s="242">
        <f>O1197*H1197</f>
        <v>0</v>
      </c>
      <c r="Q1197" s="242">
        <v>0</v>
      </c>
      <c r="R1197" s="242">
        <f>Q1197*H1197</f>
        <v>0</v>
      </c>
      <c r="S1197" s="242">
        <v>0</v>
      </c>
      <c r="T1197" s="243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44" t="s">
        <v>254</v>
      </c>
      <c r="AT1197" s="244" t="s">
        <v>355</v>
      </c>
      <c r="AU1197" s="244" t="s">
        <v>81</v>
      </c>
      <c r="AY1197" s="18" t="s">
        <v>158</v>
      </c>
      <c r="BE1197" s="245">
        <f>IF(N1197="základní",J1197,0)</f>
        <v>0</v>
      </c>
      <c r="BF1197" s="245">
        <f>IF(N1197="snížená",J1197,0)</f>
        <v>0</v>
      </c>
      <c r="BG1197" s="245">
        <f>IF(N1197="zákl. přenesená",J1197,0)</f>
        <v>0</v>
      </c>
      <c r="BH1197" s="245">
        <f>IF(N1197="sníž. přenesená",J1197,0)</f>
        <v>0</v>
      </c>
      <c r="BI1197" s="245">
        <f>IF(N1197="nulová",J1197,0)</f>
        <v>0</v>
      </c>
      <c r="BJ1197" s="18" t="s">
        <v>165</v>
      </c>
      <c r="BK1197" s="245">
        <f>ROUND(I1197*H1197,2)</f>
        <v>0</v>
      </c>
      <c r="BL1197" s="18" t="s">
        <v>210</v>
      </c>
      <c r="BM1197" s="244" t="s">
        <v>1913</v>
      </c>
    </row>
    <row r="1198" s="2" customFormat="1" ht="16.5" customHeight="1">
      <c r="A1198" s="39"/>
      <c r="B1198" s="40"/>
      <c r="C1198" s="279" t="s">
        <v>1914</v>
      </c>
      <c r="D1198" s="279" t="s">
        <v>355</v>
      </c>
      <c r="E1198" s="280" t="s">
        <v>1915</v>
      </c>
      <c r="F1198" s="281" t="s">
        <v>1916</v>
      </c>
      <c r="G1198" s="282" t="s">
        <v>329</v>
      </c>
      <c r="H1198" s="283">
        <v>2</v>
      </c>
      <c r="I1198" s="284"/>
      <c r="J1198" s="285">
        <f>ROUND(I1198*H1198,2)</f>
        <v>0</v>
      </c>
      <c r="K1198" s="281" t="s">
        <v>1</v>
      </c>
      <c r="L1198" s="286"/>
      <c r="M1198" s="287" t="s">
        <v>1</v>
      </c>
      <c r="N1198" s="288" t="s">
        <v>40</v>
      </c>
      <c r="O1198" s="93"/>
      <c r="P1198" s="242">
        <f>O1198*H1198</f>
        <v>0</v>
      </c>
      <c r="Q1198" s="242">
        <v>0</v>
      </c>
      <c r="R1198" s="242">
        <f>Q1198*H1198</f>
        <v>0</v>
      </c>
      <c r="S1198" s="242">
        <v>0</v>
      </c>
      <c r="T1198" s="243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44" t="s">
        <v>254</v>
      </c>
      <c r="AT1198" s="244" t="s">
        <v>355</v>
      </c>
      <c r="AU1198" s="244" t="s">
        <v>81</v>
      </c>
      <c r="AY1198" s="18" t="s">
        <v>158</v>
      </c>
      <c r="BE1198" s="245">
        <f>IF(N1198="základní",J1198,0)</f>
        <v>0</v>
      </c>
      <c r="BF1198" s="245">
        <f>IF(N1198="snížená",J1198,0)</f>
        <v>0</v>
      </c>
      <c r="BG1198" s="245">
        <f>IF(N1198="zákl. přenesená",J1198,0)</f>
        <v>0</v>
      </c>
      <c r="BH1198" s="245">
        <f>IF(N1198="sníž. přenesená",J1198,0)</f>
        <v>0</v>
      </c>
      <c r="BI1198" s="245">
        <f>IF(N1198="nulová",J1198,0)</f>
        <v>0</v>
      </c>
      <c r="BJ1198" s="18" t="s">
        <v>165</v>
      </c>
      <c r="BK1198" s="245">
        <f>ROUND(I1198*H1198,2)</f>
        <v>0</v>
      </c>
      <c r="BL1198" s="18" t="s">
        <v>210</v>
      </c>
      <c r="BM1198" s="244" t="s">
        <v>1917</v>
      </c>
    </row>
    <row r="1199" s="2" customFormat="1" ht="21.75" customHeight="1">
      <c r="A1199" s="39"/>
      <c r="B1199" s="40"/>
      <c r="C1199" s="233" t="s">
        <v>1114</v>
      </c>
      <c r="D1199" s="233" t="s">
        <v>160</v>
      </c>
      <c r="E1199" s="234" t="s">
        <v>1918</v>
      </c>
      <c r="F1199" s="235" t="s">
        <v>1919</v>
      </c>
      <c r="G1199" s="236" t="s">
        <v>329</v>
      </c>
      <c r="H1199" s="237">
        <v>2</v>
      </c>
      <c r="I1199" s="238"/>
      <c r="J1199" s="239">
        <f>ROUND(I1199*H1199,2)</f>
        <v>0</v>
      </c>
      <c r="K1199" s="235" t="s">
        <v>164</v>
      </c>
      <c r="L1199" s="45"/>
      <c r="M1199" s="240" t="s">
        <v>1</v>
      </c>
      <c r="N1199" s="241" t="s">
        <v>40</v>
      </c>
      <c r="O1199" s="93"/>
      <c r="P1199" s="242">
        <f>O1199*H1199</f>
        <v>0</v>
      </c>
      <c r="Q1199" s="242">
        <v>0</v>
      </c>
      <c r="R1199" s="242">
        <f>Q1199*H1199</f>
        <v>0</v>
      </c>
      <c r="S1199" s="242">
        <v>0.0050000000000000001</v>
      </c>
      <c r="T1199" s="243">
        <f>S1199*H1199</f>
        <v>0.01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44" t="s">
        <v>210</v>
      </c>
      <c r="AT1199" s="244" t="s">
        <v>160</v>
      </c>
      <c r="AU1199" s="244" t="s">
        <v>81</v>
      </c>
      <c r="AY1199" s="18" t="s">
        <v>158</v>
      </c>
      <c r="BE1199" s="245">
        <f>IF(N1199="základní",J1199,0)</f>
        <v>0</v>
      </c>
      <c r="BF1199" s="245">
        <f>IF(N1199="snížená",J1199,0)</f>
        <v>0</v>
      </c>
      <c r="BG1199" s="245">
        <f>IF(N1199="zákl. přenesená",J1199,0)</f>
        <v>0</v>
      </c>
      <c r="BH1199" s="245">
        <f>IF(N1199="sníž. přenesená",J1199,0)</f>
        <v>0</v>
      </c>
      <c r="BI1199" s="245">
        <f>IF(N1199="nulová",J1199,0)</f>
        <v>0</v>
      </c>
      <c r="BJ1199" s="18" t="s">
        <v>165</v>
      </c>
      <c r="BK1199" s="245">
        <f>ROUND(I1199*H1199,2)</f>
        <v>0</v>
      </c>
      <c r="BL1199" s="18" t="s">
        <v>210</v>
      </c>
      <c r="BM1199" s="244" t="s">
        <v>1920</v>
      </c>
    </row>
    <row r="1200" s="13" customFormat="1">
      <c r="A1200" s="13"/>
      <c r="B1200" s="246"/>
      <c r="C1200" s="247"/>
      <c r="D1200" s="248" t="s">
        <v>166</v>
      </c>
      <c r="E1200" s="249" t="s">
        <v>1</v>
      </c>
      <c r="F1200" s="250" t="s">
        <v>1921</v>
      </c>
      <c r="G1200" s="247"/>
      <c r="H1200" s="249" t="s">
        <v>1</v>
      </c>
      <c r="I1200" s="251"/>
      <c r="J1200" s="247"/>
      <c r="K1200" s="247"/>
      <c r="L1200" s="252"/>
      <c r="M1200" s="253"/>
      <c r="N1200" s="254"/>
      <c r="O1200" s="254"/>
      <c r="P1200" s="254"/>
      <c r="Q1200" s="254"/>
      <c r="R1200" s="254"/>
      <c r="S1200" s="254"/>
      <c r="T1200" s="255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56" t="s">
        <v>166</v>
      </c>
      <c r="AU1200" s="256" t="s">
        <v>81</v>
      </c>
      <c r="AV1200" s="13" t="s">
        <v>79</v>
      </c>
      <c r="AW1200" s="13" t="s">
        <v>30</v>
      </c>
      <c r="AX1200" s="13" t="s">
        <v>73</v>
      </c>
      <c r="AY1200" s="256" t="s">
        <v>158</v>
      </c>
    </row>
    <row r="1201" s="14" customFormat="1">
      <c r="A1201" s="14"/>
      <c r="B1201" s="257"/>
      <c r="C1201" s="258"/>
      <c r="D1201" s="248" t="s">
        <v>166</v>
      </c>
      <c r="E1201" s="259" t="s">
        <v>1</v>
      </c>
      <c r="F1201" s="260" t="s">
        <v>81</v>
      </c>
      <c r="G1201" s="258"/>
      <c r="H1201" s="261">
        <v>2</v>
      </c>
      <c r="I1201" s="262"/>
      <c r="J1201" s="258"/>
      <c r="K1201" s="258"/>
      <c r="L1201" s="263"/>
      <c r="M1201" s="264"/>
      <c r="N1201" s="265"/>
      <c r="O1201" s="265"/>
      <c r="P1201" s="265"/>
      <c r="Q1201" s="265"/>
      <c r="R1201" s="265"/>
      <c r="S1201" s="265"/>
      <c r="T1201" s="266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7" t="s">
        <v>166</v>
      </c>
      <c r="AU1201" s="267" t="s">
        <v>81</v>
      </c>
      <c r="AV1201" s="14" t="s">
        <v>81</v>
      </c>
      <c r="AW1201" s="14" t="s">
        <v>30</v>
      </c>
      <c r="AX1201" s="14" t="s">
        <v>73</v>
      </c>
      <c r="AY1201" s="267" t="s">
        <v>158</v>
      </c>
    </row>
    <row r="1202" s="15" customFormat="1">
      <c r="A1202" s="15"/>
      <c r="B1202" s="268"/>
      <c r="C1202" s="269"/>
      <c r="D1202" s="248" t="s">
        <v>166</v>
      </c>
      <c r="E1202" s="270" t="s">
        <v>1</v>
      </c>
      <c r="F1202" s="271" t="s">
        <v>169</v>
      </c>
      <c r="G1202" s="269"/>
      <c r="H1202" s="272">
        <v>2</v>
      </c>
      <c r="I1202" s="273"/>
      <c r="J1202" s="269"/>
      <c r="K1202" s="269"/>
      <c r="L1202" s="274"/>
      <c r="M1202" s="275"/>
      <c r="N1202" s="276"/>
      <c r="O1202" s="276"/>
      <c r="P1202" s="276"/>
      <c r="Q1202" s="276"/>
      <c r="R1202" s="276"/>
      <c r="S1202" s="276"/>
      <c r="T1202" s="277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78" t="s">
        <v>166</v>
      </c>
      <c r="AU1202" s="278" t="s">
        <v>81</v>
      </c>
      <c r="AV1202" s="15" t="s">
        <v>165</v>
      </c>
      <c r="AW1202" s="15" t="s">
        <v>30</v>
      </c>
      <c r="AX1202" s="15" t="s">
        <v>79</v>
      </c>
      <c r="AY1202" s="278" t="s">
        <v>158</v>
      </c>
    </row>
    <row r="1203" s="2" customFormat="1" ht="21.75" customHeight="1">
      <c r="A1203" s="39"/>
      <c r="B1203" s="40"/>
      <c r="C1203" s="233" t="s">
        <v>1922</v>
      </c>
      <c r="D1203" s="233" t="s">
        <v>160</v>
      </c>
      <c r="E1203" s="234" t="s">
        <v>1923</v>
      </c>
      <c r="F1203" s="235" t="s">
        <v>1924</v>
      </c>
      <c r="G1203" s="236" t="s">
        <v>329</v>
      </c>
      <c r="H1203" s="237">
        <v>26</v>
      </c>
      <c r="I1203" s="238"/>
      <c r="J1203" s="239">
        <f>ROUND(I1203*H1203,2)</f>
        <v>0</v>
      </c>
      <c r="K1203" s="235" t="s">
        <v>164</v>
      </c>
      <c r="L1203" s="45"/>
      <c r="M1203" s="240" t="s">
        <v>1</v>
      </c>
      <c r="N1203" s="241" t="s">
        <v>40</v>
      </c>
      <c r="O1203" s="93"/>
      <c r="P1203" s="242">
        <f>O1203*H1203</f>
        <v>0</v>
      </c>
      <c r="Q1203" s="242">
        <v>0</v>
      </c>
      <c r="R1203" s="242">
        <f>Q1203*H1203</f>
        <v>0</v>
      </c>
      <c r="S1203" s="242">
        <v>0</v>
      </c>
      <c r="T1203" s="243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44" t="s">
        <v>210</v>
      </c>
      <c r="AT1203" s="244" t="s">
        <v>160</v>
      </c>
      <c r="AU1203" s="244" t="s">
        <v>81</v>
      </c>
      <c r="AY1203" s="18" t="s">
        <v>158</v>
      </c>
      <c r="BE1203" s="245">
        <f>IF(N1203="základní",J1203,0)</f>
        <v>0</v>
      </c>
      <c r="BF1203" s="245">
        <f>IF(N1203="snížená",J1203,0)</f>
        <v>0</v>
      </c>
      <c r="BG1203" s="245">
        <f>IF(N1203="zákl. přenesená",J1203,0)</f>
        <v>0</v>
      </c>
      <c r="BH1203" s="245">
        <f>IF(N1203="sníž. přenesená",J1203,0)</f>
        <v>0</v>
      </c>
      <c r="BI1203" s="245">
        <f>IF(N1203="nulová",J1203,0)</f>
        <v>0</v>
      </c>
      <c r="BJ1203" s="18" t="s">
        <v>165</v>
      </c>
      <c r="BK1203" s="245">
        <f>ROUND(I1203*H1203,2)</f>
        <v>0</v>
      </c>
      <c r="BL1203" s="18" t="s">
        <v>210</v>
      </c>
      <c r="BM1203" s="244" t="s">
        <v>1925</v>
      </c>
    </row>
    <row r="1204" s="14" customFormat="1">
      <c r="A1204" s="14"/>
      <c r="B1204" s="257"/>
      <c r="C1204" s="258"/>
      <c r="D1204" s="248" t="s">
        <v>166</v>
      </c>
      <c r="E1204" s="259" t="s">
        <v>1</v>
      </c>
      <c r="F1204" s="260" t="s">
        <v>1926</v>
      </c>
      <c r="G1204" s="258"/>
      <c r="H1204" s="261">
        <v>26</v>
      </c>
      <c r="I1204" s="262"/>
      <c r="J1204" s="258"/>
      <c r="K1204" s="258"/>
      <c r="L1204" s="263"/>
      <c r="M1204" s="264"/>
      <c r="N1204" s="265"/>
      <c r="O1204" s="265"/>
      <c r="P1204" s="265"/>
      <c r="Q1204" s="265"/>
      <c r="R1204" s="265"/>
      <c r="S1204" s="265"/>
      <c r="T1204" s="26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67" t="s">
        <v>166</v>
      </c>
      <c r="AU1204" s="267" t="s">
        <v>81</v>
      </c>
      <c r="AV1204" s="14" t="s">
        <v>81</v>
      </c>
      <c r="AW1204" s="14" t="s">
        <v>30</v>
      </c>
      <c r="AX1204" s="14" t="s">
        <v>73</v>
      </c>
      <c r="AY1204" s="267" t="s">
        <v>158</v>
      </c>
    </row>
    <row r="1205" s="15" customFormat="1">
      <c r="A1205" s="15"/>
      <c r="B1205" s="268"/>
      <c r="C1205" s="269"/>
      <c r="D1205" s="248" t="s">
        <v>166</v>
      </c>
      <c r="E1205" s="270" t="s">
        <v>1</v>
      </c>
      <c r="F1205" s="271" t="s">
        <v>169</v>
      </c>
      <c r="G1205" s="269"/>
      <c r="H1205" s="272">
        <v>26</v>
      </c>
      <c r="I1205" s="273"/>
      <c r="J1205" s="269"/>
      <c r="K1205" s="269"/>
      <c r="L1205" s="274"/>
      <c r="M1205" s="275"/>
      <c r="N1205" s="276"/>
      <c r="O1205" s="276"/>
      <c r="P1205" s="276"/>
      <c r="Q1205" s="276"/>
      <c r="R1205" s="276"/>
      <c r="S1205" s="276"/>
      <c r="T1205" s="277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78" t="s">
        <v>166</v>
      </c>
      <c r="AU1205" s="278" t="s">
        <v>81</v>
      </c>
      <c r="AV1205" s="15" t="s">
        <v>165</v>
      </c>
      <c r="AW1205" s="15" t="s">
        <v>30</v>
      </c>
      <c r="AX1205" s="15" t="s">
        <v>79</v>
      </c>
      <c r="AY1205" s="278" t="s">
        <v>158</v>
      </c>
    </row>
    <row r="1206" s="2" customFormat="1" ht="16.5" customHeight="1">
      <c r="A1206" s="39"/>
      <c r="B1206" s="40"/>
      <c r="C1206" s="279" t="s">
        <v>1118</v>
      </c>
      <c r="D1206" s="279" t="s">
        <v>355</v>
      </c>
      <c r="E1206" s="280" t="s">
        <v>1927</v>
      </c>
      <c r="F1206" s="281" t="s">
        <v>1928</v>
      </c>
      <c r="G1206" s="282" t="s">
        <v>329</v>
      </c>
      <c r="H1206" s="283">
        <v>18</v>
      </c>
      <c r="I1206" s="284"/>
      <c r="J1206" s="285">
        <f>ROUND(I1206*H1206,2)</f>
        <v>0</v>
      </c>
      <c r="K1206" s="281" t="s">
        <v>1</v>
      </c>
      <c r="L1206" s="286"/>
      <c r="M1206" s="287" t="s">
        <v>1</v>
      </c>
      <c r="N1206" s="288" t="s">
        <v>40</v>
      </c>
      <c r="O1206" s="93"/>
      <c r="P1206" s="242">
        <f>O1206*H1206</f>
        <v>0</v>
      </c>
      <c r="Q1206" s="242">
        <v>0</v>
      </c>
      <c r="R1206" s="242">
        <f>Q1206*H1206</f>
        <v>0</v>
      </c>
      <c r="S1206" s="242">
        <v>0</v>
      </c>
      <c r="T1206" s="243">
        <f>S1206*H1206</f>
        <v>0</v>
      </c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R1206" s="244" t="s">
        <v>254</v>
      </c>
      <c r="AT1206" s="244" t="s">
        <v>355</v>
      </c>
      <c r="AU1206" s="244" t="s">
        <v>81</v>
      </c>
      <c r="AY1206" s="18" t="s">
        <v>158</v>
      </c>
      <c r="BE1206" s="245">
        <f>IF(N1206="základní",J1206,0)</f>
        <v>0</v>
      </c>
      <c r="BF1206" s="245">
        <f>IF(N1206="snížená",J1206,0)</f>
        <v>0</v>
      </c>
      <c r="BG1206" s="245">
        <f>IF(N1206="zákl. přenesená",J1206,0)</f>
        <v>0</v>
      </c>
      <c r="BH1206" s="245">
        <f>IF(N1206="sníž. přenesená",J1206,0)</f>
        <v>0</v>
      </c>
      <c r="BI1206" s="245">
        <f>IF(N1206="nulová",J1206,0)</f>
        <v>0</v>
      </c>
      <c r="BJ1206" s="18" t="s">
        <v>165</v>
      </c>
      <c r="BK1206" s="245">
        <f>ROUND(I1206*H1206,2)</f>
        <v>0</v>
      </c>
      <c r="BL1206" s="18" t="s">
        <v>210</v>
      </c>
      <c r="BM1206" s="244" t="s">
        <v>1929</v>
      </c>
    </row>
    <row r="1207" s="2" customFormat="1" ht="16.5" customHeight="1">
      <c r="A1207" s="39"/>
      <c r="B1207" s="40"/>
      <c r="C1207" s="279" t="s">
        <v>1930</v>
      </c>
      <c r="D1207" s="279" t="s">
        <v>355</v>
      </c>
      <c r="E1207" s="280" t="s">
        <v>1931</v>
      </c>
      <c r="F1207" s="281" t="s">
        <v>1932</v>
      </c>
      <c r="G1207" s="282" t="s">
        <v>329</v>
      </c>
      <c r="H1207" s="283">
        <v>8</v>
      </c>
      <c r="I1207" s="284"/>
      <c r="J1207" s="285">
        <f>ROUND(I1207*H1207,2)</f>
        <v>0</v>
      </c>
      <c r="K1207" s="281" t="s">
        <v>1</v>
      </c>
      <c r="L1207" s="286"/>
      <c r="M1207" s="287" t="s">
        <v>1</v>
      </c>
      <c r="N1207" s="288" t="s">
        <v>40</v>
      </c>
      <c r="O1207" s="93"/>
      <c r="P1207" s="242">
        <f>O1207*H1207</f>
        <v>0</v>
      </c>
      <c r="Q1207" s="242">
        <v>0</v>
      </c>
      <c r="R1207" s="242">
        <f>Q1207*H1207</f>
        <v>0</v>
      </c>
      <c r="S1207" s="242">
        <v>0</v>
      </c>
      <c r="T1207" s="243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44" t="s">
        <v>254</v>
      </c>
      <c r="AT1207" s="244" t="s">
        <v>355</v>
      </c>
      <c r="AU1207" s="244" t="s">
        <v>81</v>
      </c>
      <c r="AY1207" s="18" t="s">
        <v>158</v>
      </c>
      <c r="BE1207" s="245">
        <f>IF(N1207="základní",J1207,0)</f>
        <v>0</v>
      </c>
      <c r="BF1207" s="245">
        <f>IF(N1207="snížená",J1207,0)</f>
        <v>0</v>
      </c>
      <c r="BG1207" s="245">
        <f>IF(N1207="zákl. přenesená",J1207,0)</f>
        <v>0</v>
      </c>
      <c r="BH1207" s="245">
        <f>IF(N1207="sníž. přenesená",J1207,0)</f>
        <v>0</v>
      </c>
      <c r="BI1207" s="245">
        <f>IF(N1207="nulová",J1207,0)</f>
        <v>0</v>
      </c>
      <c r="BJ1207" s="18" t="s">
        <v>165</v>
      </c>
      <c r="BK1207" s="245">
        <f>ROUND(I1207*H1207,2)</f>
        <v>0</v>
      </c>
      <c r="BL1207" s="18" t="s">
        <v>210</v>
      </c>
      <c r="BM1207" s="244" t="s">
        <v>1933</v>
      </c>
    </row>
    <row r="1208" s="2" customFormat="1" ht="21.75" customHeight="1">
      <c r="A1208" s="39"/>
      <c r="B1208" s="40"/>
      <c r="C1208" s="233" t="s">
        <v>1123</v>
      </c>
      <c r="D1208" s="233" t="s">
        <v>160</v>
      </c>
      <c r="E1208" s="234" t="s">
        <v>1934</v>
      </c>
      <c r="F1208" s="235" t="s">
        <v>1935</v>
      </c>
      <c r="G1208" s="236" t="s">
        <v>198</v>
      </c>
      <c r="H1208" s="237">
        <v>96</v>
      </c>
      <c r="I1208" s="238"/>
      <c r="J1208" s="239">
        <f>ROUND(I1208*H1208,2)</f>
        <v>0</v>
      </c>
      <c r="K1208" s="235" t="s">
        <v>164</v>
      </c>
      <c r="L1208" s="45"/>
      <c r="M1208" s="240" t="s">
        <v>1</v>
      </c>
      <c r="N1208" s="241" t="s">
        <v>40</v>
      </c>
      <c r="O1208" s="93"/>
      <c r="P1208" s="242">
        <f>O1208*H1208</f>
        <v>0</v>
      </c>
      <c r="Q1208" s="242">
        <v>0</v>
      </c>
      <c r="R1208" s="242">
        <f>Q1208*H1208</f>
        <v>0</v>
      </c>
      <c r="S1208" s="242">
        <v>0</v>
      </c>
      <c r="T1208" s="243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44" t="s">
        <v>210</v>
      </c>
      <c r="AT1208" s="244" t="s">
        <v>160</v>
      </c>
      <c r="AU1208" s="244" t="s">
        <v>81</v>
      </c>
      <c r="AY1208" s="18" t="s">
        <v>158</v>
      </c>
      <c r="BE1208" s="245">
        <f>IF(N1208="základní",J1208,0)</f>
        <v>0</v>
      </c>
      <c r="BF1208" s="245">
        <f>IF(N1208="snížená",J1208,0)</f>
        <v>0</v>
      </c>
      <c r="BG1208" s="245">
        <f>IF(N1208="zákl. přenesená",J1208,0)</f>
        <v>0</v>
      </c>
      <c r="BH1208" s="245">
        <f>IF(N1208="sníž. přenesená",J1208,0)</f>
        <v>0</v>
      </c>
      <c r="BI1208" s="245">
        <f>IF(N1208="nulová",J1208,0)</f>
        <v>0</v>
      </c>
      <c r="BJ1208" s="18" t="s">
        <v>165</v>
      </c>
      <c r="BK1208" s="245">
        <f>ROUND(I1208*H1208,2)</f>
        <v>0</v>
      </c>
      <c r="BL1208" s="18" t="s">
        <v>210</v>
      </c>
      <c r="BM1208" s="244" t="s">
        <v>1936</v>
      </c>
    </row>
    <row r="1209" s="2" customFormat="1" ht="16.5" customHeight="1">
      <c r="A1209" s="39"/>
      <c r="B1209" s="40"/>
      <c r="C1209" s="279" t="s">
        <v>1937</v>
      </c>
      <c r="D1209" s="279" t="s">
        <v>355</v>
      </c>
      <c r="E1209" s="280" t="s">
        <v>1938</v>
      </c>
      <c r="F1209" s="281" t="s">
        <v>1939</v>
      </c>
      <c r="G1209" s="282" t="s">
        <v>1940</v>
      </c>
      <c r="H1209" s="283">
        <v>95.760000000000005</v>
      </c>
      <c r="I1209" s="284"/>
      <c r="J1209" s="285">
        <f>ROUND(I1209*H1209,2)</f>
        <v>0</v>
      </c>
      <c r="K1209" s="281" t="s">
        <v>164</v>
      </c>
      <c r="L1209" s="286"/>
      <c r="M1209" s="287" t="s">
        <v>1</v>
      </c>
      <c r="N1209" s="288" t="s">
        <v>40</v>
      </c>
      <c r="O1209" s="93"/>
      <c r="P1209" s="242">
        <f>O1209*H1209</f>
        <v>0</v>
      </c>
      <c r="Q1209" s="242">
        <v>0.001</v>
      </c>
      <c r="R1209" s="242">
        <f>Q1209*H1209</f>
        <v>0.095760000000000012</v>
      </c>
      <c r="S1209" s="242">
        <v>0</v>
      </c>
      <c r="T1209" s="243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44" t="s">
        <v>254</v>
      </c>
      <c r="AT1209" s="244" t="s">
        <v>355</v>
      </c>
      <c r="AU1209" s="244" t="s">
        <v>81</v>
      </c>
      <c r="AY1209" s="18" t="s">
        <v>158</v>
      </c>
      <c r="BE1209" s="245">
        <f>IF(N1209="základní",J1209,0)</f>
        <v>0</v>
      </c>
      <c r="BF1209" s="245">
        <f>IF(N1209="snížená",J1209,0)</f>
        <v>0</v>
      </c>
      <c r="BG1209" s="245">
        <f>IF(N1209="zákl. přenesená",J1209,0)</f>
        <v>0</v>
      </c>
      <c r="BH1209" s="245">
        <f>IF(N1209="sníž. přenesená",J1209,0)</f>
        <v>0</v>
      </c>
      <c r="BI1209" s="245">
        <f>IF(N1209="nulová",J1209,0)</f>
        <v>0</v>
      </c>
      <c r="BJ1209" s="18" t="s">
        <v>165</v>
      </c>
      <c r="BK1209" s="245">
        <f>ROUND(I1209*H1209,2)</f>
        <v>0</v>
      </c>
      <c r="BL1209" s="18" t="s">
        <v>210</v>
      </c>
      <c r="BM1209" s="244" t="s">
        <v>1941</v>
      </c>
    </row>
    <row r="1210" s="14" customFormat="1">
      <c r="A1210" s="14"/>
      <c r="B1210" s="257"/>
      <c r="C1210" s="258"/>
      <c r="D1210" s="248" t="s">
        <v>166</v>
      </c>
      <c r="E1210" s="259" t="s">
        <v>1</v>
      </c>
      <c r="F1210" s="260" t="s">
        <v>1942</v>
      </c>
      <c r="G1210" s="258"/>
      <c r="H1210" s="261">
        <v>95.760000000000005</v>
      </c>
      <c r="I1210" s="262"/>
      <c r="J1210" s="258"/>
      <c r="K1210" s="258"/>
      <c r="L1210" s="263"/>
      <c r="M1210" s="264"/>
      <c r="N1210" s="265"/>
      <c r="O1210" s="265"/>
      <c r="P1210" s="265"/>
      <c r="Q1210" s="265"/>
      <c r="R1210" s="265"/>
      <c r="S1210" s="265"/>
      <c r="T1210" s="266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67" t="s">
        <v>166</v>
      </c>
      <c r="AU1210" s="267" t="s">
        <v>81</v>
      </c>
      <c r="AV1210" s="14" t="s">
        <v>81</v>
      </c>
      <c r="AW1210" s="14" t="s">
        <v>30</v>
      </c>
      <c r="AX1210" s="14" t="s">
        <v>73</v>
      </c>
      <c r="AY1210" s="267" t="s">
        <v>158</v>
      </c>
    </row>
    <row r="1211" s="15" customFormat="1">
      <c r="A1211" s="15"/>
      <c r="B1211" s="268"/>
      <c r="C1211" s="269"/>
      <c r="D1211" s="248" t="s">
        <v>166</v>
      </c>
      <c r="E1211" s="270" t="s">
        <v>1</v>
      </c>
      <c r="F1211" s="271" t="s">
        <v>169</v>
      </c>
      <c r="G1211" s="269"/>
      <c r="H1211" s="272">
        <v>95.760000000000005</v>
      </c>
      <c r="I1211" s="273"/>
      <c r="J1211" s="269"/>
      <c r="K1211" s="269"/>
      <c r="L1211" s="274"/>
      <c r="M1211" s="275"/>
      <c r="N1211" s="276"/>
      <c r="O1211" s="276"/>
      <c r="P1211" s="276"/>
      <c r="Q1211" s="276"/>
      <c r="R1211" s="276"/>
      <c r="S1211" s="276"/>
      <c r="T1211" s="277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78" t="s">
        <v>166</v>
      </c>
      <c r="AU1211" s="278" t="s">
        <v>81</v>
      </c>
      <c r="AV1211" s="15" t="s">
        <v>165</v>
      </c>
      <c r="AW1211" s="15" t="s">
        <v>30</v>
      </c>
      <c r="AX1211" s="15" t="s">
        <v>79</v>
      </c>
      <c r="AY1211" s="278" t="s">
        <v>158</v>
      </c>
    </row>
    <row r="1212" s="2" customFormat="1" ht="21.75" customHeight="1">
      <c r="A1212" s="39"/>
      <c r="B1212" s="40"/>
      <c r="C1212" s="233" t="s">
        <v>1943</v>
      </c>
      <c r="D1212" s="233" t="s">
        <v>160</v>
      </c>
      <c r="E1212" s="234" t="s">
        <v>1944</v>
      </c>
      <c r="F1212" s="235" t="s">
        <v>1945</v>
      </c>
      <c r="G1212" s="236" t="s">
        <v>198</v>
      </c>
      <c r="H1212" s="237">
        <v>151.41</v>
      </c>
      <c r="I1212" s="238"/>
      <c r="J1212" s="239">
        <f>ROUND(I1212*H1212,2)</f>
        <v>0</v>
      </c>
      <c r="K1212" s="235" t="s">
        <v>164</v>
      </c>
      <c r="L1212" s="45"/>
      <c r="M1212" s="240" t="s">
        <v>1</v>
      </c>
      <c r="N1212" s="241" t="s">
        <v>40</v>
      </c>
      <c r="O1212" s="93"/>
      <c r="P1212" s="242">
        <f>O1212*H1212</f>
        <v>0</v>
      </c>
      <c r="Q1212" s="242">
        <v>0</v>
      </c>
      <c r="R1212" s="242">
        <f>Q1212*H1212</f>
        <v>0</v>
      </c>
      <c r="S1212" s="242">
        <v>0</v>
      </c>
      <c r="T1212" s="243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44" t="s">
        <v>210</v>
      </c>
      <c r="AT1212" s="244" t="s">
        <v>160</v>
      </c>
      <c r="AU1212" s="244" t="s">
        <v>81</v>
      </c>
      <c r="AY1212" s="18" t="s">
        <v>158</v>
      </c>
      <c r="BE1212" s="245">
        <f>IF(N1212="základní",J1212,0)</f>
        <v>0</v>
      </c>
      <c r="BF1212" s="245">
        <f>IF(N1212="snížená",J1212,0)</f>
        <v>0</v>
      </c>
      <c r="BG1212" s="245">
        <f>IF(N1212="zákl. přenesená",J1212,0)</f>
        <v>0</v>
      </c>
      <c r="BH1212" s="245">
        <f>IF(N1212="sníž. přenesená",J1212,0)</f>
        <v>0</v>
      </c>
      <c r="BI1212" s="245">
        <f>IF(N1212="nulová",J1212,0)</f>
        <v>0</v>
      </c>
      <c r="BJ1212" s="18" t="s">
        <v>165</v>
      </c>
      <c r="BK1212" s="245">
        <f>ROUND(I1212*H1212,2)</f>
        <v>0</v>
      </c>
      <c r="BL1212" s="18" t="s">
        <v>210</v>
      </c>
      <c r="BM1212" s="244" t="s">
        <v>1946</v>
      </c>
    </row>
    <row r="1213" s="14" customFormat="1">
      <c r="A1213" s="14"/>
      <c r="B1213" s="257"/>
      <c r="C1213" s="258"/>
      <c r="D1213" s="248" t="s">
        <v>166</v>
      </c>
      <c r="E1213" s="259" t="s">
        <v>1</v>
      </c>
      <c r="F1213" s="260" t="s">
        <v>1947</v>
      </c>
      <c r="G1213" s="258"/>
      <c r="H1213" s="261">
        <v>41.409999999999997</v>
      </c>
      <c r="I1213" s="262"/>
      <c r="J1213" s="258"/>
      <c r="K1213" s="258"/>
      <c r="L1213" s="263"/>
      <c r="M1213" s="264"/>
      <c r="N1213" s="265"/>
      <c r="O1213" s="265"/>
      <c r="P1213" s="265"/>
      <c r="Q1213" s="265"/>
      <c r="R1213" s="265"/>
      <c r="S1213" s="265"/>
      <c r="T1213" s="266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7" t="s">
        <v>166</v>
      </c>
      <c r="AU1213" s="267" t="s">
        <v>81</v>
      </c>
      <c r="AV1213" s="14" t="s">
        <v>81</v>
      </c>
      <c r="AW1213" s="14" t="s">
        <v>30</v>
      </c>
      <c r="AX1213" s="14" t="s">
        <v>73</v>
      </c>
      <c r="AY1213" s="267" t="s">
        <v>158</v>
      </c>
    </row>
    <row r="1214" s="14" customFormat="1">
      <c r="A1214" s="14"/>
      <c r="B1214" s="257"/>
      <c r="C1214" s="258"/>
      <c r="D1214" s="248" t="s">
        <v>166</v>
      </c>
      <c r="E1214" s="259" t="s">
        <v>1</v>
      </c>
      <c r="F1214" s="260" t="s">
        <v>1948</v>
      </c>
      <c r="G1214" s="258"/>
      <c r="H1214" s="261">
        <v>110</v>
      </c>
      <c r="I1214" s="262"/>
      <c r="J1214" s="258"/>
      <c r="K1214" s="258"/>
      <c r="L1214" s="263"/>
      <c r="M1214" s="264"/>
      <c r="N1214" s="265"/>
      <c r="O1214" s="265"/>
      <c r="P1214" s="265"/>
      <c r="Q1214" s="265"/>
      <c r="R1214" s="265"/>
      <c r="S1214" s="265"/>
      <c r="T1214" s="266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7" t="s">
        <v>166</v>
      </c>
      <c r="AU1214" s="267" t="s">
        <v>81</v>
      </c>
      <c r="AV1214" s="14" t="s">
        <v>81</v>
      </c>
      <c r="AW1214" s="14" t="s">
        <v>30</v>
      </c>
      <c r="AX1214" s="14" t="s">
        <v>73</v>
      </c>
      <c r="AY1214" s="267" t="s">
        <v>158</v>
      </c>
    </row>
    <row r="1215" s="15" customFormat="1">
      <c r="A1215" s="15"/>
      <c r="B1215" s="268"/>
      <c r="C1215" s="269"/>
      <c r="D1215" s="248" t="s">
        <v>166</v>
      </c>
      <c r="E1215" s="270" t="s">
        <v>1</v>
      </c>
      <c r="F1215" s="271" t="s">
        <v>169</v>
      </c>
      <c r="G1215" s="269"/>
      <c r="H1215" s="272">
        <v>151.41</v>
      </c>
      <c r="I1215" s="273"/>
      <c r="J1215" s="269"/>
      <c r="K1215" s="269"/>
      <c r="L1215" s="274"/>
      <c r="M1215" s="275"/>
      <c r="N1215" s="276"/>
      <c r="O1215" s="276"/>
      <c r="P1215" s="276"/>
      <c r="Q1215" s="276"/>
      <c r="R1215" s="276"/>
      <c r="S1215" s="276"/>
      <c r="T1215" s="277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78" t="s">
        <v>166</v>
      </c>
      <c r="AU1215" s="278" t="s">
        <v>81</v>
      </c>
      <c r="AV1215" s="15" t="s">
        <v>165</v>
      </c>
      <c r="AW1215" s="15" t="s">
        <v>30</v>
      </c>
      <c r="AX1215" s="15" t="s">
        <v>79</v>
      </c>
      <c r="AY1215" s="278" t="s">
        <v>158</v>
      </c>
    </row>
    <row r="1216" s="2" customFormat="1" ht="16.5" customHeight="1">
      <c r="A1216" s="39"/>
      <c r="B1216" s="40"/>
      <c r="C1216" s="279" t="s">
        <v>1949</v>
      </c>
      <c r="D1216" s="279" t="s">
        <v>355</v>
      </c>
      <c r="E1216" s="280" t="s">
        <v>1950</v>
      </c>
      <c r="F1216" s="281" t="s">
        <v>1951</v>
      </c>
      <c r="G1216" s="282" t="s">
        <v>1940</v>
      </c>
      <c r="H1216" s="283">
        <v>21.462</v>
      </c>
      <c r="I1216" s="284"/>
      <c r="J1216" s="285">
        <f>ROUND(I1216*H1216,2)</f>
        <v>0</v>
      </c>
      <c r="K1216" s="281" t="s">
        <v>164</v>
      </c>
      <c r="L1216" s="286"/>
      <c r="M1216" s="287" t="s">
        <v>1</v>
      </c>
      <c r="N1216" s="288" t="s">
        <v>40</v>
      </c>
      <c r="O1216" s="93"/>
      <c r="P1216" s="242">
        <f>O1216*H1216</f>
        <v>0</v>
      </c>
      <c r="Q1216" s="242">
        <v>0.001</v>
      </c>
      <c r="R1216" s="242">
        <f>Q1216*H1216</f>
        <v>0.021462000000000002</v>
      </c>
      <c r="S1216" s="242">
        <v>0</v>
      </c>
      <c r="T1216" s="243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44" t="s">
        <v>254</v>
      </c>
      <c r="AT1216" s="244" t="s">
        <v>355</v>
      </c>
      <c r="AU1216" s="244" t="s">
        <v>81</v>
      </c>
      <c r="AY1216" s="18" t="s">
        <v>158</v>
      </c>
      <c r="BE1216" s="245">
        <f>IF(N1216="základní",J1216,0)</f>
        <v>0</v>
      </c>
      <c r="BF1216" s="245">
        <f>IF(N1216="snížená",J1216,0)</f>
        <v>0</v>
      </c>
      <c r="BG1216" s="245">
        <f>IF(N1216="zákl. přenesená",J1216,0)</f>
        <v>0</v>
      </c>
      <c r="BH1216" s="245">
        <f>IF(N1216="sníž. přenesená",J1216,0)</f>
        <v>0</v>
      </c>
      <c r="BI1216" s="245">
        <f>IF(N1216="nulová",J1216,0)</f>
        <v>0</v>
      </c>
      <c r="BJ1216" s="18" t="s">
        <v>165</v>
      </c>
      <c r="BK1216" s="245">
        <f>ROUND(I1216*H1216,2)</f>
        <v>0</v>
      </c>
      <c r="BL1216" s="18" t="s">
        <v>210</v>
      </c>
      <c r="BM1216" s="244" t="s">
        <v>1952</v>
      </c>
    </row>
    <row r="1217" s="14" customFormat="1">
      <c r="A1217" s="14"/>
      <c r="B1217" s="257"/>
      <c r="C1217" s="258"/>
      <c r="D1217" s="248" t="s">
        <v>166</v>
      </c>
      <c r="E1217" s="259" t="s">
        <v>1</v>
      </c>
      <c r="F1217" s="260" t="s">
        <v>1953</v>
      </c>
      <c r="G1217" s="258"/>
      <c r="H1217" s="261">
        <v>21.462</v>
      </c>
      <c r="I1217" s="262"/>
      <c r="J1217" s="258"/>
      <c r="K1217" s="258"/>
      <c r="L1217" s="263"/>
      <c r="M1217" s="264"/>
      <c r="N1217" s="265"/>
      <c r="O1217" s="265"/>
      <c r="P1217" s="265"/>
      <c r="Q1217" s="265"/>
      <c r="R1217" s="265"/>
      <c r="S1217" s="265"/>
      <c r="T1217" s="266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7" t="s">
        <v>166</v>
      </c>
      <c r="AU1217" s="267" t="s">
        <v>81</v>
      </c>
      <c r="AV1217" s="14" t="s">
        <v>81</v>
      </c>
      <c r="AW1217" s="14" t="s">
        <v>30</v>
      </c>
      <c r="AX1217" s="14" t="s">
        <v>73</v>
      </c>
      <c r="AY1217" s="267" t="s">
        <v>158</v>
      </c>
    </row>
    <row r="1218" s="15" customFormat="1">
      <c r="A1218" s="15"/>
      <c r="B1218" s="268"/>
      <c r="C1218" s="269"/>
      <c r="D1218" s="248" t="s">
        <v>166</v>
      </c>
      <c r="E1218" s="270" t="s">
        <v>1</v>
      </c>
      <c r="F1218" s="271" t="s">
        <v>169</v>
      </c>
      <c r="G1218" s="269"/>
      <c r="H1218" s="272">
        <v>21.462</v>
      </c>
      <c r="I1218" s="273"/>
      <c r="J1218" s="269"/>
      <c r="K1218" s="269"/>
      <c r="L1218" s="274"/>
      <c r="M1218" s="275"/>
      <c r="N1218" s="276"/>
      <c r="O1218" s="276"/>
      <c r="P1218" s="276"/>
      <c r="Q1218" s="276"/>
      <c r="R1218" s="276"/>
      <c r="S1218" s="276"/>
      <c r="T1218" s="277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78" t="s">
        <v>166</v>
      </c>
      <c r="AU1218" s="278" t="s">
        <v>81</v>
      </c>
      <c r="AV1218" s="15" t="s">
        <v>165</v>
      </c>
      <c r="AW1218" s="15" t="s">
        <v>30</v>
      </c>
      <c r="AX1218" s="15" t="s">
        <v>79</v>
      </c>
      <c r="AY1218" s="278" t="s">
        <v>158</v>
      </c>
    </row>
    <row r="1219" s="2" customFormat="1" ht="21.75" customHeight="1">
      <c r="A1219" s="39"/>
      <c r="B1219" s="40"/>
      <c r="C1219" s="233" t="s">
        <v>1132</v>
      </c>
      <c r="D1219" s="233" t="s">
        <v>160</v>
      </c>
      <c r="E1219" s="234" t="s">
        <v>1954</v>
      </c>
      <c r="F1219" s="235" t="s">
        <v>1955</v>
      </c>
      <c r="G1219" s="236" t="s">
        <v>198</v>
      </c>
      <c r="H1219" s="237">
        <v>24</v>
      </c>
      <c r="I1219" s="238"/>
      <c r="J1219" s="239">
        <f>ROUND(I1219*H1219,2)</f>
        <v>0</v>
      </c>
      <c r="K1219" s="235" t="s">
        <v>164</v>
      </c>
      <c r="L1219" s="45"/>
      <c r="M1219" s="240" t="s">
        <v>1</v>
      </c>
      <c r="N1219" s="241" t="s">
        <v>40</v>
      </c>
      <c r="O1219" s="93"/>
      <c r="P1219" s="242">
        <f>O1219*H1219</f>
        <v>0</v>
      </c>
      <c r="Q1219" s="242">
        <v>0</v>
      </c>
      <c r="R1219" s="242">
        <f>Q1219*H1219</f>
        <v>0</v>
      </c>
      <c r="S1219" s="242">
        <v>0</v>
      </c>
      <c r="T1219" s="243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44" t="s">
        <v>210</v>
      </c>
      <c r="AT1219" s="244" t="s">
        <v>160</v>
      </c>
      <c r="AU1219" s="244" t="s">
        <v>81</v>
      </c>
      <c r="AY1219" s="18" t="s">
        <v>158</v>
      </c>
      <c r="BE1219" s="245">
        <f>IF(N1219="základní",J1219,0)</f>
        <v>0</v>
      </c>
      <c r="BF1219" s="245">
        <f>IF(N1219="snížená",J1219,0)</f>
        <v>0</v>
      </c>
      <c r="BG1219" s="245">
        <f>IF(N1219="zákl. přenesená",J1219,0)</f>
        <v>0</v>
      </c>
      <c r="BH1219" s="245">
        <f>IF(N1219="sníž. přenesená",J1219,0)</f>
        <v>0</v>
      </c>
      <c r="BI1219" s="245">
        <f>IF(N1219="nulová",J1219,0)</f>
        <v>0</v>
      </c>
      <c r="BJ1219" s="18" t="s">
        <v>165</v>
      </c>
      <c r="BK1219" s="245">
        <f>ROUND(I1219*H1219,2)</f>
        <v>0</v>
      </c>
      <c r="BL1219" s="18" t="s">
        <v>210</v>
      </c>
      <c r="BM1219" s="244" t="s">
        <v>1956</v>
      </c>
    </row>
    <row r="1220" s="2" customFormat="1" ht="16.5" customHeight="1">
      <c r="A1220" s="39"/>
      <c r="B1220" s="40"/>
      <c r="C1220" s="279" t="s">
        <v>1957</v>
      </c>
      <c r="D1220" s="279" t="s">
        <v>355</v>
      </c>
      <c r="E1220" s="280" t="s">
        <v>1958</v>
      </c>
      <c r="F1220" s="281" t="s">
        <v>1959</v>
      </c>
      <c r="G1220" s="282" t="s">
        <v>1940</v>
      </c>
      <c r="H1220" s="283">
        <v>3.4020000000000001</v>
      </c>
      <c r="I1220" s="284"/>
      <c r="J1220" s="285">
        <f>ROUND(I1220*H1220,2)</f>
        <v>0</v>
      </c>
      <c r="K1220" s="281" t="s">
        <v>164</v>
      </c>
      <c r="L1220" s="286"/>
      <c r="M1220" s="287" t="s">
        <v>1</v>
      </c>
      <c r="N1220" s="288" t="s">
        <v>40</v>
      </c>
      <c r="O1220" s="93"/>
      <c r="P1220" s="242">
        <f>O1220*H1220</f>
        <v>0</v>
      </c>
      <c r="Q1220" s="242">
        <v>0.001</v>
      </c>
      <c r="R1220" s="242">
        <f>Q1220*H1220</f>
        <v>0.0034020000000000001</v>
      </c>
      <c r="S1220" s="242">
        <v>0</v>
      </c>
      <c r="T1220" s="243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44" t="s">
        <v>254</v>
      </c>
      <c r="AT1220" s="244" t="s">
        <v>355</v>
      </c>
      <c r="AU1220" s="244" t="s">
        <v>81</v>
      </c>
      <c r="AY1220" s="18" t="s">
        <v>158</v>
      </c>
      <c r="BE1220" s="245">
        <f>IF(N1220="základní",J1220,0)</f>
        <v>0</v>
      </c>
      <c r="BF1220" s="245">
        <f>IF(N1220="snížená",J1220,0)</f>
        <v>0</v>
      </c>
      <c r="BG1220" s="245">
        <f>IF(N1220="zákl. přenesená",J1220,0)</f>
        <v>0</v>
      </c>
      <c r="BH1220" s="245">
        <f>IF(N1220="sníž. přenesená",J1220,0)</f>
        <v>0</v>
      </c>
      <c r="BI1220" s="245">
        <f>IF(N1220="nulová",J1220,0)</f>
        <v>0</v>
      </c>
      <c r="BJ1220" s="18" t="s">
        <v>165</v>
      </c>
      <c r="BK1220" s="245">
        <f>ROUND(I1220*H1220,2)</f>
        <v>0</v>
      </c>
      <c r="BL1220" s="18" t="s">
        <v>210</v>
      </c>
      <c r="BM1220" s="244" t="s">
        <v>1960</v>
      </c>
    </row>
    <row r="1221" s="14" customFormat="1">
      <c r="A1221" s="14"/>
      <c r="B1221" s="257"/>
      <c r="C1221" s="258"/>
      <c r="D1221" s="248" t="s">
        <v>166</v>
      </c>
      <c r="E1221" s="259" t="s">
        <v>1</v>
      </c>
      <c r="F1221" s="260" t="s">
        <v>1961</v>
      </c>
      <c r="G1221" s="258"/>
      <c r="H1221" s="261">
        <v>3.4020000000000001</v>
      </c>
      <c r="I1221" s="262"/>
      <c r="J1221" s="258"/>
      <c r="K1221" s="258"/>
      <c r="L1221" s="263"/>
      <c r="M1221" s="264"/>
      <c r="N1221" s="265"/>
      <c r="O1221" s="265"/>
      <c r="P1221" s="265"/>
      <c r="Q1221" s="265"/>
      <c r="R1221" s="265"/>
      <c r="S1221" s="265"/>
      <c r="T1221" s="266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67" t="s">
        <v>166</v>
      </c>
      <c r="AU1221" s="267" t="s">
        <v>81</v>
      </c>
      <c r="AV1221" s="14" t="s">
        <v>81</v>
      </c>
      <c r="AW1221" s="14" t="s">
        <v>30</v>
      </c>
      <c r="AX1221" s="14" t="s">
        <v>73</v>
      </c>
      <c r="AY1221" s="267" t="s">
        <v>158</v>
      </c>
    </row>
    <row r="1222" s="15" customFormat="1">
      <c r="A1222" s="15"/>
      <c r="B1222" s="268"/>
      <c r="C1222" s="269"/>
      <c r="D1222" s="248" t="s">
        <v>166</v>
      </c>
      <c r="E1222" s="270" t="s">
        <v>1</v>
      </c>
      <c r="F1222" s="271" t="s">
        <v>169</v>
      </c>
      <c r="G1222" s="269"/>
      <c r="H1222" s="272">
        <v>3.4020000000000001</v>
      </c>
      <c r="I1222" s="273"/>
      <c r="J1222" s="269"/>
      <c r="K1222" s="269"/>
      <c r="L1222" s="274"/>
      <c r="M1222" s="275"/>
      <c r="N1222" s="276"/>
      <c r="O1222" s="276"/>
      <c r="P1222" s="276"/>
      <c r="Q1222" s="276"/>
      <c r="R1222" s="276"/>
      <c r="S1222" s="276"/>
      <c r="T1222" s="277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78" t="s">
        <v>166</v>
      </c>
      <c r="AU1222" s="278" t="s">
        <v>81</v>
      </c>
      <c r="AV1222" s="15" t="s">
        <v>165</v>
      </c>
      <c r="AW1222" s="15" t="s">
        <v>30</v>
      </c>
      <c r="AX1222" s="15" t="s">
        <v>79</v>
      </c>
      <c r="AY1222" s="278" t="s">
        <v>158</v>
      </c>
    </row>
    <row r="1223" s="2" customFormat="1" ht="16.5" customHeight="1">
      <c r="A1223" s="39"/>
      <c r="B1223" s="40"/>
      <c r="C1223" s="279" t="s">
        <v>1136</v>
      </c>
      <c r="D1223" s="279" t="s">
        <v>355</v>
      </c>
      <c r="E1223" s="280" t="s">
        <v>1962</v>
      </c>
      <c r="F1223" s="281" t="s">
        <v>1963</v>
      </c>
      <c r="G1223" s="282" t="s">
        <v>329</v>
      </c>
      <c r="H1223" s="283">
        <v>20</v>
      </c>
      <c r="I1223" s="284"/>
      <c r="J1223" s="285">
        <f>ROUND(I1223*H1223,2)</f>
        <v>0</v>
      </c>
      <c r="K1223" s="281" t="s">
        <v>164</v>
      </c>
      <c r="L1223" s="286"/>
      <c r="M1223" s="287" t="s">
        <v>1</v>
      </c>
      <c r="N1223" s="288" t="s">
        <v>40</v>
      </c>
      <c r="O1223" s="93"/>
      <c r="P1223" s="242">
        <f>O1223*H1223</f>
        <v>0</v>
      </c>
      <c r="Q1223" s="242">
        <v>0.00013999999999999999</v>
      </c>
      <c r="R1223" s="242">
        <f>Q1223*H1223</f>
        <v>0.0027999999999999995</v>
      </c>
      <c r="S1223" s="242">
        <v>0</v>
      </c>
      <c r="T1223" s="243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44" t="s">
        <v>254</v>
      </c>
      <c r="AT1223" s="244" t="s">
        <v>355</v>
      </c>
      <c r="AU1223" s="244" t="s">
        <v>81</v>
      </c>
      <c r="AY1223" s="18" t="s">
        <v>158</v>
      </c>
      <c r="BE1223" s="245">
        <f>IF(N1223="základní",J1223,0)</f>
        <v>0</v>
      </c>
      <c r="BF1223" s="245">
        <f>IF(N1223="snížená",J1223,0)</f>
        <v>0</v>
      </c>
      <c r="BG1223" s="245">
        <f>IF(N1223="zákl. přenesená",J1223,0)</f>
        <v>0</v>
      </c>
      <c r="BH1223" s="245">
        <f>IF(N1223="sníž. přenesená",J1223,0)</f>
        <v>0</v>
      </c>
      <c r="BI1223" s="245">
        <f>IF(N1223="nulová",J1223,0)</f>
        <v>0</v>
      </c>
      <c r="BJ1223" s="18" t="s">
        <v>165</v>
      </c>
      <c r="BK1223" s="245">
        <f>ROUND(I1223*H1223,2)</f>
        <v>0</v>
      </c>
      <c r="BL1223" s="18" t="s">
        <v>210</v>
      </c>
      <c r="BM1223" s="244" t="s">
        <v>1964</v>
      </c>
    </row>
    <row r="1224" s="2" customFormat="1" ht="16.5" customHeight="1">
      <c r="A1224" s="39"/>
      <c r="B1224" s="40"/>
      <c r="C1224" s="279" t="s">
        <v>1965</v>
      </c>
      <c r="D1224" s="279" t="s">
        <v>355</v>
      </c>
      <c r="E1224" s="280" t="s">
        <v>1966</v>
      </c>
      <c r="F1224" s="281" t="s">
        <v>1967</v>
      </c>
      <c r="G1224" s="282" t="s">
        <v>329</v>
      </c>
      <c r="H1224" s="283">
        <v>80</v>
      </c>
      <c r="I1224" s="284"/>
      <c r="J1224" s="285">
        <f>ROUND(I1224*H1224,2)</f>
        <v>0</v>
      </c>
      <c r="K1224" s="281" t="s">
        <v>164</v>
      </c>
      <c r="L1224" s="286"/>
      <c r="M1224" s="287" t="s">
        <v>1</v>
      </c>
      <c r="N1224" s="288" t="s">
        <v>40</v>
      </c>
      <c r="O1224" s="93"/>
      <c r="P1224" s="242">
        <f>O1224*H1224</f>
        <v>0</v>
      </c>
      <c r="Q1224" s="242">
        <v>0.00021000000000000001</v>
      </c>
      <c r="R1224" s="242">
        <f>Q1224*H1224</f>
        <v>0.016800000000000002</v>
      </c>
      <c r="S1224" s="242">
        <v>0</v>
      </c>
      <c r="T1224" s="243">
        <f>S1224*H1224</f>
        <v>0</v>
      </c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R1224" s="244" t="s">
        <v>254</v>
      </c>
      <c r="AT1224" s="244" t="s">
        <v>355</v>
      </c>
      <c r="AU1224" s="244" t="s">
        <v>81</v>
      </c>
      <c r="AY1224" s="18" t="s">
        <v>158</v>
      </c>
      <c r="BE1224" s="245">
        <f>IF(N1224="základní",J1224,0)</f>
        <v>0</v>
      </c>
      <c r="BF1224" s="245">
        <f>IF(N1224="snížená",J1224,0)</f>
        <v>0</v>
      </c>
      <c r="BG1224" s="245">
        <f>IF(N1224="zákl. přenesená",J1224,0)</f>
        <v>0</v>
      </c>
      <c r="BH1224" s="245">
        <f>IF(N1224="sníž. přenesená",J1224,0)</f>
        <v>0</v>
      </c>
      <c r="BI1224" s="245">
        <f>IF(N1224="nulová",J1224,0)</f>
        <v>0</v>
      </c>
      <c r="BJ1224" s="18" t="s">
        <v>165</v>
      </c>
      <c r="BK1224" s="245">
        <f>ROUND(I1224*H1224,2)</f>
        <v>0</v>
      </c>
      <c r="BL1224" s="18" t="s">
        <v>210</v>
      </c>
      <c r="BM1224" s="244" t="s">
        <v>1968</v>
      </c>
    </row>
    <row r="1225" s="2" customFormat="1" ht="21.75" customHeight="1">
      <c r="A1225" s="39"/>
      <c r="B1225" s="40"/>
      <c r="C1225" s="279" t="s">
        <v>1141</v>
      </c>
      <c r="D1225" s="279" t="s">
        <v>355</v>
      </c>
      <c r="E1225" s="280" t="s">
        <v>1969</v>
      </c>
      <c r="F1225" s="281" t="s">
        <v>1970</v>
      </c>
      <c r="G1225" s="282" t="s">
        <v>329</v>
      </c>
      <c r="H1225" s="283">
        <v>38</v>
      </c>
      <c r="I1225" s="284"/>
      <c r="J1225" s="285">
        <f>ROUND(I1225*H1225,2)</f>
        <v>0</v>
      </c>
      <c r="K1225" s="281" t="s">
        <v>164</v>
      </c>
      <c r="L1225" s="286"/>
      <c r="M1225" s="287" t="s">
        <v>1</v>
      </c>
      <c r="N1225" s="288" t="s">
        <v>40</v>
      </c>
      <c r="O1225" s="93"/>
      <c r="P1225" s="242">
        <f>O1225*H1225</f>
        <v>0</v>
      </c>
      <c r="Q1225" s="242">
        <v>0.00029999999999999997</v>
      </c>
      <c r="R1225" s="242">
        <f>Q1225*H1225</f>
        <v>0.011399999999999999</v>
      </c>
      <c r="S1225" s="242">
        <v>0</v>
      </c>
      <c r="T1225" s="243">
        <f>S1225*H1225</f>
        <v>0</v>
      </c>
      <c r="U1225" s="39"/>
      <c r="V1225" s="39"/>
      <c r="W1225" s="39"/>
      <c r="X1225" s="39"/>
      <c r="Y1225" s="39"/>
      <c r="Z1225" s="39"/>
      <c r="AA1225" s="39"/>
      <c r="AB1225" s="39"/>
      <c r="AC1225" s="39"/>
      <c r="AD1225" s="39"/>
      <c r="AE1225" s="39"/>
      <c r="AR1225" s="244" t="s">
        <v>254</v>
      </c>
      <c r="AT1225" s="244" t="s">
        <v>355</v>
      </c>
      <c r="AU1225" s="244" t="s">
        <v>81</v>
      </c>
      <c r="AY1225" s="18" t="s">
        <v>158</v>
      </c>
      <c r="BE1225" s="245">
        <f>IF(N1225="základní",J1225,0)</f>
        <v>0</v>
      </c>
      <c r="BF1225" s="245">
        <f>IF(N1225="snížená",J1225,0)</f>
        <v>0</v>
      </c>
      <c r="BG1225" s="245">
        <f>IF(N1225="zákl. přenesená",J1225,0)</f>
        <v>0</v>
      </c>
      <c r="BH1225" s="245">
        <f>IF(N1225="sníž. přenesená",J1225,0)</f>
        <v>0</v>
      </c>
      <c r="BI1225" s="245">
        <f>IF(N1225="nulová",J1225,0)</f>
        <v>0</v>
      </c>
      <c r="BJ1225" s="18" t="s">
        <v>165</v>
      </c>
      <c r="BK1225" s="245">
        <f>ROUND(I1225*H1225,2)</f>
        <v>0</v>
      </c>
      <c r="BL1225" s="18" t="s">
        <v>210</v>
      </c>
      <c r="BM1225" s="244" t="s">
        <v>1971</v>
      </c>
    </row>
    <row r="1226" s="2" customFormat="1" ht="16.5" customHeight="1">
      <c r="A1226" s="39"/>
      <c r="B1226" s="40"/>
      <c r="C1226" s="233" t="s">
        <v>1972</v>
      </c>
      <c r="D1226" s="233" t="s">
        <v>160</v>
      </c>
      <c r="E1226" s="234" t="s">
        <v>1973</v>
      </c>
      <c r="F1226" s="235" t="s">
        <v>1974</v>
      </c>
      <c r="G1226" s="236" t="s">
        <v>329</v>
      </c>
      <c r="H1226" s="237">
        <v>110</v>
      </c>
      <c r="I1226" s="238"/>
      <c r="J1226" s="239">
        <f>ROUND(I1226*H1226,2)</f>
        <v>0</v>
      </c>
      <c r="K1226" s="235" t="s">
        <v>164</v>
      </c>
      <c r="L1226" s="45"/>
      <c r="M1226" s="240" t="s">
        <v>1</v>
      </c>
      <c r="N1226" s="241" t="s">
        <v>40</v>
      </c>
      <c r="O1226" s="93"/>
      <c r="P1226" s="242">
        <f>O1226*H1226</f>
        <v>0</v>
      </c>
      <c r="Q1226" s="242">
        <v>0</v>
      </c>
      <c r="R1226" s="242">
        <f>Q1226*H1226</f>
        <v>0</v>
      </c>
      <c r="S1226" s="242">
        <v>0</v>
      </c>
      <c r="T1226" s="243">
        <f>S1226*H1226</f>
        <v>0</v>
      </c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R1226" s="244" t="s">
        <v>210</v>
      </c>
      <c r="AT1226" s="244" t="s">
        <v>160</v>
      </c>
      <c r="AU1226" s="244" t="s">
        <v>81</v>
      </c>
      <c r="AY1226" s="18" t="s">
        <v>158</v>
      </c>
      <c r="BE1226" s="245">
        <f>IF(N1226="základní",J1226,0)</f>
        <v>0</v>
      </c>
      <c r="BF1226" s="245">
        <f>IF(N1226="snížená",J1226,0)</f>
        <v>0</v>
      </c>
      <c r="BG1226" s="245">
        <f>IF(N1226="zákl. přenesená",J1226,0)</f>
        <v>0</v>
      </c>
      <c r="BH1226" s="245">
        <f>IF(N1226="sníž. přenesená",J1226,0)</f>
        <v>0</v>
      </c>
      <c r="BI1226" s="245">
        <f>IF(N1226="nulová",J1226,0)</f>
        <v>0</v>
      </c>
      <c r="BJ1226" s="18" t="s">
        <v>165</v>
      </c>
      <c r="BK1226" s="245">
        <f>ROUND(I1226*H1226,2)</f>
        <v>0</v>
      </c>
      <c r="BL1226" s="18" t="s">
        <v>210</v>
      </c>
      <c r="BM1226" s="244" t="s">
        <v>1975</v>
      </c>
    </row>
    <row r="1227" s="14" customFormat="1">
      <c r="A1227" s="14"/>
      <c r="B1227" s="257"/>
      <c r="C1227" s="258"/>
      <c r="D1227" s="248" t="s">
        <v>166</v>
      </c>
      <c r="E1227" s="259" t="s">
        <v>1</v>
      </c>
      <c r="F1227" s="260" t="s">
        <v>1976</v>
      </c>
      <c r="G1227" s="258"/>
      <c r="H1227" s="261">
        <v>110</v>
      </c>
      <c r="I1227" s="262"/>
      <c r="J1227" s="258"/>
      <c r="K1227" s="258"/>
      <c r="L1227" s="263"/>
      <c r="M1227" s="264"/>
      <c r="N1227" s="265"/>
      <c r="O1227" s="265"/>
      <c r="P1227" s="265"/>
      <c r="Q1227" s="265"/>
      <c r="R1227" s="265"/>
      <c r="S1227" s="265"/>
      <c r="T1227" s="26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67" t="s">
        <v>166</v>
      </c>
      <c r="AU1227" s="267" t="s">
        <v>81</v>
      </c>
      <c r="AV1227" s="14" t="s">
        <v>81</v>
      </c>
      <c r="AW1227" s="14" t="s">
        <v>30</v>
      </c>
      <c r="AX1227" s="14" t="s">
        <v>73</v>
      </c>
      <c r="AY1227" s="267" t="s">
        <v>158</v>
      </c>
    </row>
    <row r="1228" s="15" customFormat="1">
      <c r="A1228" s="15"/>
      <c r="B1228" s="268"/>
      <c r="C1228" s="269"/>
      <c r="D1228" s="248" t="s">
        <v>166</v>
      </c>
      <c r="E1228" s="270" t="s">
        <v>1</v>
      </c>
      <c r="F1228" s="271" t="s">
        <v>169</v>
      </c>
      <c r="G1228" s="269"/>
      <c r="H1228" s="272">
        <v>110</v>
      </c>
      <c r="I1228" s="273"/>
      <c r="J1228" s="269"/>
      <c r="K1228" s="269"/>
      <c r="L1228" s="274"/>
      <c r="M1228" s="275"/>
      <c r="N1228" s="276"/>
      <c r="O1228" s="276"/>
      <c r="P1228" s="276"/>
      <c r="Q1228" s="276"/>
      <c r="R1228" s="276"/>
      <c r="S1228" s="276"/>
      <c r="T1228" s="277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78" t="s">
        <v>166</v>
      </c>
      <c r="AU1228" s="278" t="s">
        <v>81</v>
      </c>
      <c r="AV1228" s="15" t="s">
        <v>165</v>
      </c>
      <c r="AW1228" s="15" t="s">
        <v>30</v>
      </c>
      <c r="AX1228" s="15" t="s">
        <v>79</v>
      </c>
      <c r="AY1228" s="278" t="s">
        <v>158</v>
      </c>
    </row>
    <row r="1229" s="2" customFormat="1" ht="16.5" customHeight="1">
      <c r="A1229" s="39"/>
      <c r="B1229" s="40"/>
      <c r="C1229" s="279" t="s">
        <v>1146</v>
      </c>
      <c r="D1229" s="279" t="s">
        <v>355</v>
      </c>
      <c r="E1229" s="280" t="s">
        <v>1977</v>
      </c>
      <c r="F1229" s="281" t="s">
        <v>1978</v>
      </c>
      <c r="G1229" s="282" t="s">
        <v>329</v>
      </c>
      <c r="H1229" s="283">
        <v>8</v>
      </c>
      <c r="I1229" s="284"/>
      <c r="J1229" s="285">
        <f>ROUND(I1229*H1229,2)</f>
        <v>0</v>
      </c>
      <c r="K1229" s="281" t="s">
        <v>164</v>
      </c>
      <c r="L1229" s="286"/>
      <c r="M1229" s="287" t="s">
        <v>1</v>
      </c>
      <c r="N1229" s="288" t="s">
        <v>40</v>
      </c>
      <c r="O1229" s="93"/>
      <c r="P1229" s="242">
        <f>O1229*H1229</f>
        <v>0</v>
      </c>
      <c r="Q1229" s="242">
        <v>0.00010000000000000001</v>
      </c>
      <c r="R1229" s="242">
        <f>Q1229*H1229</f>
        <v>0.00080000000000000004</v>
      </c>
      <c r="S1229" s="242">
        <v>0</v>
      </c>
      <c r="T1229" s="243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44" t="s">
        <v>254</v>
      </c>
      <c r="AT1229" s="244" t="s">
        <v>355</v>
      </c>
      <c r="AU1229" s="244" t="s">
        <v>81</v>
      </c>
      <c r="AY1229" s="18" t="s">
        <v>158</v>
      </c>
      <c r="BE1229" s="245">
        <f>IF(N1229="základní",J1229,0)</f>
        <v>0</v>
      </c>
      <c r="BF1229" s="245">
        <f>IF(N1229="snížená",J1229,0)</f>
        <v>0</v>
      </c>
      <c r="BG1229" s="245">
        <f>IF(N1229="zákl. přenesená",J1229,0)</f>
        <v>0</v>
      </c>
      <c r="BH1229" s="245">
        <f>IF(N1229="sníž. přenesená",J1229,0)</f>
        <v>0</v>
      </c>
      <c r="BI1229" s="245">
        <f>IF(N1229="nulová",J1229,0)</f>
        <v>0</v>
      </c>
      <c r="BJ1229" s="18" t="s">
        <v>165</v>
      </c>
      <c r="BK1229" s="245">
        <f>ROUND(I1229*H1229,2)</f>
        <v>0</v>
      </c>
      <c r="BL1229" s="18" t="s">
        <v>210</v>
      </c>
      <c r="BM1229" s="244" t="s">
        <v>1979</v>
      </c>
    </row>
    <row r="1230" s="2" customFormat="1" ht="16.5" customHeight="1">
      <c r="A1230" s="39"/>
      <c r="B1230" s="40"/>
      <c r="C1230" s="279" t="s">
        <v>1980</v>
      </c>
      <c r="D1230" s="279" t="s">
        <v>355</v>
      </c>
      <c r="E1230" s="280" t="s">
        <v>1981</v>
      </c>
      <c r="F1230" s="281" t="s">
        <v>1982</v>
      </c>
      <c r="G1230" s="282" t="s">
        <v>329</v>
      </c>
      <c r="H1230" s="283">
        <v>30</v>
      </c>
      <c r="I1230" s="284"/>
      <c r="J1230" s="285">
        <f>ROUND(I1230*H1230,2)</f>
        <v>0</v>
      </c>
      <c r="K1230" s="281" t="s">
        <v>164</v>
      </c>
      <c r="L1230" s="286"/>
      <c r="M1230" s="287" t="s">
        <v>1</v>
      </c>
      <c r="N1230" s="288" t="s">
        <v>40</v>
      </c>
      <c r="O1230" s="93"/>
      <c r="P1230" s="242">
        <f>O1230*H1230</f>
        <v>0</v>
      </c>
      <c r="Q1230" s="242">
        <v>0.00013999999999999999</v>
      </c>
      <c r="R1230" s="242">
        <f>Q1230*H1230</f>
        <v>0.0041999999999999997</v>
      </c>
      <c r="S1230" s="242">
        <v>0</v>
      </c>
      <c r="T1230" s="243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44" t="s">
        <v>254</v>
      </c>
      <c r="AT1230" s="244" t="s">
        <v>355</v>
      </c>
      <c r="AU1230" s="244" t="s">
        <v>81</v>
      </c>
      <c r="AY1230" s="18" t="s">
        <v>158</v>
      </c>
      <c r="BE1230" s="245">
        <f>IF(N1230="základní",J1230,0)</f>
        <v>0</v>
      </c>
      <c r="BF1230" s="245">
        <f>IF(N1230="snížená",J1230,0)</f>
        <v>0</v>
      </c>
      <c r="BG1230" s="245">
        <f>IF(N1230="zákl. přenesená",J1230,0)</f>
        <v>0</v>
      </c>
      <c r="BH1230" s="245">
        <f>IF(N1230="sníž. přenesená",J1230,0)</f>
        <v>0</v>
      </c>
      <c r="BI1230" s="245">
        <f>IF(N1230="nulová",J1230,0)</f>
        <v>0</v>
      </c>
      <c r="BJ1230" s="18" t="s">
        <v>165</v>
      </c>
      <c r="BK1230" s="245">
        <f>ROUND(I1230*H1230,2)</f>
        <v>0</v>
      </c>
      <c r="BL1230" s="18" t="s">
        <v>210</v>
      </c>
      <c r="BM1230" s="244" t="s">
        <v>1983</v>
      </c>
    </row>
    <row r="1231" s="2" customFormat="1" ht="16.5" customHeight="1">
      <c r="A1231" s="39"/>
      <c r="B1231" s="40"/>
      <c r="C1231" s="279" t="s">
        <v>1984</v>
      </c>
      <c r="D1231" s="279" t="s">
        <v>355</v>
      </c>
      <c r="E1231" s="280" t="s">
        <v>1985</v>
      </c>
      <c r="F1231" s="281" t="s">
        <v>1986</v>
      </c>
      <c r="G1231" s="282" t="s">
        <v>329</v>
      </c>
      <c r="H1231" s="283">
        <v>20</v>
      </c>
      <c r="I1231" s="284"/>
      <c r="J1231" s="285">
        <f>ROUND(I1231*H1231,2)</f>
        <v>0</v>
      </c>
      <c r="K1231" s="281" t="s">
        <v>164</v>
      </c>
      <c r="L1231" s="286"/>
      <c r="M1231" s="287" t="s">
        <v>1</v>
      </c>
      <c r="N1231" s="288" t="s">
        <v>40</v>
      </c>
      <c r="O1231" s="93"/>
      <c r="P1231" s="242">
        <f>O1231*H1231</f>
        <v>0</v>
      </c>
      <c r="Q1231" s="242">
        <v>0.00012</v>
      </c>
      <c r="R1231" s="242">
        <f>Q1231*H1231</f>
        <v>0.0024000000000000002</v>
      </c>
      <c r="S1231" s="242">
        <v>0</v>
      </c>
      <c r="T1231" s="243">
        <f>S1231*H1231</f>
        <v>0</v>
      </c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R1231" s="244" t="s">
        <v>254</v>
      </c>
      <c r="AT1231" s="244" t="s">
        <v>355</v>
      </c>
      <c r="AU1231" s="244" t="s">
        <v>81</v>
      </c>
      <c r="AY1231" s="18" t="s">
        <v>158</v>
      </c>
      <c r="BE1231" s="245">
        <f>IF(N1231="základní",J1231,0)</f>
        <v>0</v>
      </c>
      <c r="BF1231" s="245">
        <f>IF(N1231="snížená",J1231,0)</f>
        <v>0</v>
      </c>
      <c r="BG1231" s="245">
        <f>IF(N1231="zákl. přenesená",J1231,0)</f>
        <v>0</v>
      </c>
      <c r="BH1231" s="245">
        <f>IF(N1231="sníž. přenesená",J1231,0)</f>
        <v>0</v>
      </c>
      <c r="BI1231" s="245">
        <f>IF(N1231="nulová",J1231,0)</f>
        <v>0</v>
      </c>
      <c r="BJ1231" s="18" t="s">
        <v>165</v>
      </c>
      <c r="BK1231" s="245">
        <f>ROUND(I1231*H1231,2)</f>
        <v>0</v>
      </c>
      <c r="BL1231" s="18" t="s">
        <v>210</v>
      </c>
      <c r="BM1231" s="244" t="s">
        <v>1987</v>
      </c>
    </row>
    <row r="1232" s="2" customFormat="1" ht="21.75" customHeight="1">
      <c r="A1232" s="39"/>
      <c r="B1232" s="40"/>
      <c r="C1232" s="279" t="s">
        <v>1988</v>
      </c>
      <c r="D1232" s="279" t="s">
        <v>355</v>
      </c>
      <c r="E1232" s="280" t="s">
        <v>1989</v>
      </c>
      <c r="F1232" s="281" t="s">
        <v>1990</v>
      </c>
      <c r="G1232" s="282" t="s">
        <v>329</v>
      </c>
      <c r="H1232" s="283">
        <v>36</v>
      </c>
      <c r="I1232" s="284"/>
      <c r="J1232" s="285">
        <f>ROUND(I1232*H1232,2)</f>
        <v>0</v>
      </c>
      <c r="K1232" s="281" t="s">
        <v>164</v>
      </c>
      <c r="L1232" s="286"/>
      <c r="M1232" s="287" t="s">
        <v>1</v>
      </c>
      <c r="N1232" s="288" t="s">
        <v>40</v>
      </c>
      <c r="O1232" s="93"/>
      <c r="P1232" s="242">
        <f>O1232*H1232</f>
        <v>0</v>
      </c>
      <c r="Q1232" s="242">
        <v>0.00069999999999999999</v>
      </c>
      <c r="R1232" s="242">
        <f>Q1232*H1232</f>
        <v>0.0252</v>
      </c>
      <c r="S1232" s="242">
        <v>0</v>
      </c>
      <c r="T1232" s="243">
        <f>S1232*H1232</f>
        <v>0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44" t="s">
        <v>254</v>
      </c>
      <c r="AT1232" s="244" t="s">
        <v>355</v>
      </c>
      <c r="AU1232" s="244" t="s">
        <v>81</v>
      </c>
      <c r="AY1232" s="18" t="s">
        <v>158</v>
      </c>
      <c r="BE1232" s="245">
        <f>IF(N1232="základní",J1232,0)</f>
        <v>0</v>
      </c>
      <c r="BF1232" s="245">
        <f>IF(N1232="snížená",J1232,0)</f>
        <v>0</v>
      </c>
      <c r="BG1232" s="245">
        <f>IF(N1232="zákl. přenesená",J1232,0)</f>
        <v>0</v>
      </c>
      <c r="BH1232" s="245">
        <f>IF(N1232="sníž. přenesená",J1232,0)</f>
        <v>0</v>
      </c>
      <c r="BI1232" s="245">
        <f>IF(N1232="nulová",J1232,0)</f>
        <v>0</v>
      </c>
      <c r="BJ1232" s="18" t="s">
        <v>165</v>
      </c>
      <c r="BK1232" s="245">
        <f>ROUND(I1232*H1232,2)</f>
        <v>0</v>
      </c>
      <c r="BL1232" s="18" t="s">
        <v>210</v>
      </c>
      <c r="BM1232" s="244" t="s">
        <v>1991</v>
      </c>
    </row>
    <row r="1233" s="14" customFormat="1">
      <c r="A1233" s="14"/>
      <c r="B1233" s="257"/>
      <c r="C1233" s="258"/>
      <c r="D1233" s="248" t="s">
        <v>166</v>
      </c>
      <c r="E1233" s="259" t="s">
        <v>1</v>
      </c>
      <c r="F1233" s="260" t="s">
        <v>1992</v>
      </c>
      <c r="G1233" s="258"/>
      <c r="H1233" s="261">
        <v>36</v>
      </c>
      <c r="I1233" s="262"/>
      <c r="J1233" s="258"/>
      <c r="K1233" s="258"/>
      <c r="L1233" s="263"/>
      <c r="M1233" s="264"/>
      <c r="N1233" s="265"/>
      <c r="O1233" s="265"/>
      <c r="P1233" s="265"/>
      <c r="Q1233" s="265"/>
      <c r="R1233" s="265"/>
      <c r="S1233" s="265"/>
      <c r="T1233" s="266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7" t="s">
        <v>166</v>
      </c>
      <c r="AU1233" s="267" t="s">
        <v>81</v>
      </c>
      <c r="AV1233" s="14" t="s">
        <v>81</v>
      </c>
      <c r="AW1233" s="14" t="s">
        <v>30</v>
      </c>
      <c r="AX1233" s="14" t="s">
        <v>73</v>
      </c>
      <c r="AY1233" s="267" t="s">
        <v>158</v>
      </c>
    </row>
    <row r="1234" s="15" customFormat="1">
      <c r="A1234" s="15"/>
      <c r="B1234" s="268"/>
      <c r="C1234" s="269"/>
      <c r="D1234" s="248" t="s">
        <v>166</v>
      </c>
      <c r="E1234" s="270" t="s">
        <v>1</v>
      </c>
      <c r="F1234" s="271" t="s">
        <v>169</v>
      </c>
      <c r="G1234" s="269"/>
      <c r="H1234" s="272">
        <v>36</v>
      </c>
      <c r="I1234" s="273"/>
      <c r="J1234" s="269"/>
      <c r="K1234" s="269"/>
      <c r="L1234" s="274"/>
      <c r="M1234" s="275"/>
      <c r="N1234" s="276"/>
      <c r="O1234" s="276"/>
      <c r="P1234" s="276"/>
      <c r="Q1234" s="276"/>
      <c r="R1234" s="276"/>
      <c r="S1234" s="276"/>
      <c r="T1234" s="277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78" t="s">
        <v>166</v>
      </c>
      <c r="AU1234" s="278" t="s">
        <v>81</v>
      </c>
      <c r="AV1234" s="15" t="s">
        <v>165</v>
      </c>
      <c r="AW1234" s="15" t="s">
        <v>30</v>
      </c>
      <c r="AX1234" s="15" t="s">
        <v>79</v>
      </c>
      <c r="AY1234" s="278" t="s">
        <v>158</v>
      </c>
    </row>
    <row r="1235" s="2" customFormat="1" ht="16.5" customHeight="1">
      <c r="A1235" s="39"/>
      <c r="B1235" s="40"/>
      <c r="C1235" s="279" t="s">
        <v>1155</v>
      </c>
      <c r="D1235" s="279" t="s">
        <v>355</v>
      </c>
      <c r="E1235" s="280" t="s">
        <v>1993</v>
      </c>
      <c r="F1235" s="281" t="s">
        <v>1994</v>
      </c>
      <c r="G1235" s="282" t="s">
        <v>329</v>
      </c>
      <c r="H1235" s="283">
        <v>7</v>
      </c>
      <c r="I1235" s="284"/>
      <c r="J1235" s="285">
        <f>ROUND(I1235*H1235,2)</f>
        <v>0</v>
      </c>
      <c r="K1235" s="281" t="s">
        <v>164</v>
      </c>
      <c r="L1235" s="286"/>
      <c r="M1235" s="287" t="s">
        <v>1</v>
      </c>
      <c r="N1235" s="288" t="s">
        <v>40</v>
      </c>
      <c r="O1235" s="93"/>
      <c r="P1235" s="242">
        <f>O1235*H1235</f>
        <v>0</v>
      </c>
      <c r="Q1235" s="242">
        <v>0.00012999999999999999</v>
      </c>
      <c r="R1235" s="242">
        <f>Q1235*H1235</f>
        <v>0.00090999999999999989</v>
      </c>
      <c r="S1235" s="242">
        <v>0</v>
      </c>
      <c r="T1235" s="243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44" t="s">
        <v>254</v>
      </c>
      <c r="AT1235" s="244" t="s">
        <v>355</v>
      </c>
      <c r="AU1235" s="244" t="s">
        <v>81</v>
      </c>
      <c r="AY1235" s="18" t="s">
        <v>158</v>
      </c>
      <c r="BE1235" s="245">
        <f>IF(N1235="základní",J1235,0)</f>
        <v>0</v>
      </c>
      <c r="BF1235" s="245">
        <f>IF(N1235="snížená",J1235,0)</f>
        <v>0</v>
      </c>
      <c r="BG1235" s="245">
        <f>IF(N1235="zákl. přenesená",J1235,0)</f>
        <v>0</v>
      </c>
      <c r="BH1235" s="245">
        <f>IF(N1235="sníž. přenesená",J1235,0)</f>
        <v>0</v>
      </c>
      <c r="BI1235" s="245">
        <f>IF(N1235="nulová",J1235,0)</f>
        <v>0</v>
      </c>
      <c r="BJ1235" s="18" t="s">
        <v>165</v>
      </c>
      <c r="BK1235" s="245">
        <f>ROUND(I1235*H1235,2)</f>
        <v>0</v>
      </c>
      <c r="BL1235" s="18" t="s">
        <v>210</v>
      </c>
      <c r="BM1235" s="244" t="s">
        <v>1995</v>
      </c>
    </row>
    <row r="1236" s="2" customFormat="1" ht="16.5" customHeight="1">
      <c r="A1236" s="39"/>
      <c r="B1236" s="40"/>
      <c r="C1236" s="279" t="s">
        <v>1996</v>
      </c>
      <c r="D1236" s="279" t="s">
        <v>355</v>
      </c>
      <c r="E1236" s="280" t="s">
        <v>1997</v>
      </c>
      <c r="F1236" s="281" t="s">
        <v>1998</v>
      </c>
      <c r="G1236" s="282" t="s">
        <v>329</v>
      </c>
      <c r="H1236" s="283">
        <v>9</v>
      </c>
      <c r="I1236" s="284"/>
      <c r="J1236" s="285">
        <f>ROUND(I1236*H1236,2)</f>
        <v>0</v>
      </c>
      <c r="K1236" s="281" t="s">
        <v>164</v>
      </c>
      <c r="L1236" s="286"/>
      <c r="M1236" s="287" t="s">
        <v>1</v>
      </c>
      <c r="N1236" s="288" t="s">
        <v>40</v>
      </c>
      <c r="O1236" s="93"/>
      <c r="P1236" s="242">
        <f>O1236*H1236</f>
        <v>0</v>
      </c>
      <c r="Q1236" s="242">
        <v>0.00014999999999999999</v>
      </c>
      <c r="R1236" s="242">
        <f>Q1236*H1236</f>
        <v>0.0013499999999999999</v>
      </c>
      <c r="S1236" s="242">
        <v>0</v>
      </c>
      <c r="T1236" s="243">
        <f>S1236*H1236</f>
        <v>0</v>
      </c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R1236" s="244" t="s">
        <v>254</v>
      </c>
      <c r="AT1236" s="244" t="s">
        <v>355</v>
      </c>
      <c r="AU1236" s="244" t="s">
        <v>81</v>
      </c>
      <c r="AY1236" s="18" t="s">
        <v>158</v>
      </c>
      <c r="BE1236" s="245">
        <f>IF(N1236="základní",J1236,0)</f>
        <v>0</v>
      </c>
      <c r="BF1236" s="245">
        <f>IF(N1236="snížená",J1236,0)</f>
        <v>0</v>
      </c>
      <c r="BG1236" s="245">
        <f>IF(N1236="zákl. přenesená",J1236,0)</f>
        <v>0</v>
      </c>
      <c r="BH1236" s="245">
        <f>IF(N1236="sníž. přenesená",J1236,0)</f>
        <v>0</v>
      </c>
      <c r="BI1236" s="245">
        <f>IF(N1236="nulová",J1236,0)</f>
        <v>0</v>
      </c>
      <c r="BJ1236" s="18" t="s">
        <v>165</v>
      </c>
      <c r="BK1236" s="245">
        <f>ROUND(I1236*H1236,2)</f>
        <v>0</v>
      </c>
      <c r="BL1236" s="18" t="s">
        <v>210</v>
      </c>
      <c r="BM1236" s="244" t="s">
        <v>1999</v>
      </c>
    </row>
    <row r="1237" s="2" customFormat="1" ht="21.75" customHeight="1">
      <c r="A1237" s="39"/>
      <c r="B1237" s="40"/>
      <c r="C1237" s="233" t="s">
        <v>1161</v>
      </c>
      <c r="D1237" s="233" t="s">
        <v>160</v>
      </c>
      <c r="E1237" s="234" t="s">
        <v>2000</v>
      </c>
      <c r="F1237" s="235" t="s">
        <v>2001</v>
      </c>
      <c r="G1237" s="236" t="s">
        <v>329</v>
      </c>
      <c r="H1237" s="237">
        <v>8</v>
      </c>
      <c r="I1237" s="238"/>
      <c r="J1237" s="239">
        <f>ROUND(I1237*H1237,2)</f>
        <v>0</v>
      </c>
      <c r="K1237" s="235" t="s">
        <v>164</v>
      </c>
      <c r="L1237" s="45"/>
      <c r="M1237" s="240" t="s">
        <v>1</v>
      </c>
      <c r="N1237" s="241" t="s">
        <v>40</v>
      </c>
      <c r="O1237" s="93"/>
      <c r="P1237" s="242">
        <f>O1237*H1237</f>
        <v>0</v>
      </c>
      <c r="Q1237" s="242">
        <v>0</v>
      </c>
      <c r="R1237" s="242">
        <f>Q1237*H1237</f>
        <v>0</v>
      </c>
      <c r="S1237" s="242">
        <v>0</v>
      </c>
      <c r="T1237" s="243">
        <f>S1237*H1237</f>
        <v>0</v>
      </c>
      <c r="U1237" s="39"/>
      <c r="V1237" s="39"/>
      <c r="W1237" s="39"/>
      <c r="X1237" s="39"/>
      <c r="Y1237" s="39"/>
      <c r="Z1237" s="39"/>
      <c r="AA1237" s="39"/>
      <c r="AB1237" s="39"/>
      <c r="AC1237" s="39"/>
      <c r="AD1237" s="39"/>
      <c r="AE1237" s="39"/>
      <c r="AR1237" s="244" t="s">
        <v>210</v>
      </c>
      <c r="AT1237" s="244" t="s">
        <v>160</v>
      </c>
      <c r="AU1237" s="244" t="s">
        <v>81</v>
      </c>
      <c r="AY1237" s="18" t="s">
        <v>158</v>
      </c>
      <c r="BE1237" s="245">
        <f>IF(N1237="základní",J1237,0)</f>
        <v>0</v>
      </c>
      <c r="BF1237" s="245">
        <f>IF(N1237="snížená",J1237,0)</f>
        <v>0</v>
      </c>
      <c r="BG1237" s="245">
        <f>IF(N1237="zákl. přenesená",J1237,0)</f>
        <v>0</v>
      </c>
      <c r="BH1237" s="245">
        <f>IF(N1237="sníž. přenesená",J1237,0)</f>
        <v>0</v>
      </c>
      <c r="BI1237" s="245">
        <f>IF(N1237="nulová",J1237,0)</f>
        <v>0</v>
      </c>
      <c r="BJ1237" s="18" t="s">
        <v>165</v>
      </c>
      <c r="BK1237" s="245">
        <f>ROUND(I1237*H1237,2)</f>
        <v>0</v>
      </c>
      <c r="BL1237" s="18" t="s">
        <v>210</v>
      </c>
      <c r="BM1237" s="244" t="s">
        <v>2002</v>
      </c>
    </row>
    <row r="1238" s="2" customFormat="1" ht="16.5" customHeight="1">
      <c r="A1238" s="39"/>
      <c r="B1238" s="40"/>
      <c r="C1238" s="279" t="s">
        <v>2003</v>
      </c>
      <c r="D1238" s="279" t="s">
        <v>355</v>
      </c>
      <c r="E1238" s="280" t="s">
        <v>2004</v>
      </c>
      <c r="F1238" s="281" t="s">
        <v>2005</v>
      </c>
      <c r="G1238" s="282" t="s">
        <v>329</v>
      </c>
      <c r="H1238" s="283">
        <v>8</v>
      </c>
      <c r="I1238" s="284"/>
      <c r="J1238" s="285">
        <f>ROUND(I1238*H1238,2)</f>
        <v>0</v>
      </c>
      <c r="K1238" s="281" t="s">
        <v>164</v>
      </c>
      <c r="L1238" s="286"/>
      <c r="M1238" s="287" t="s">
        <v>1</v>
      </c>
      <c r="N1238" s="288" t="s">
        <v>40</v>
      </c>
      <c r="O1238" s="93"/>
      <c r="P1238" s="242">
        <f>O1238*H1238</f>
        <v>0</v>
      </c>
      <c r="Q1238" s="242">
        <v>0.0041999999999999997</v>
      </c>
      <c r="R1238" s="242">
        <f>Q1238*H1238</f>
        <v>0.033599999999999998</v>
      </c>
      <c r="S1238" s="242">
        <v>0</v>
      </c>
      <c r="T1238" s="243">
        <f>S1238*H1238</f>
        <v>0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44" t="s">
        <v>254</v>
      </c>
      <c r="AT1238" s="244" t="s">
        <v>355</v>
      </c>
      <c r="AU1238" s="244" t="s">
        <v>81</v>
      </c>
      <c r="AY1238" s="18" t="s">
        <v>158</v>
      </c>
      <c r="BE1238" s="245">
        <f>IF(N1238="základní",J1238,0)</f>
        <v>0</v>
      </c>
      <c r="BF1238" s="245">
        <f>IF(N1238="snížená",J1238,0)</f>
        <v>0</v>
      </c>
      <c r="BG1238" s="245">
        <f>IF(N1238="zákl. přenesená",J1238,0)</f>
        <v>0</v>
      </c>
      <c r="BH1238" s="245">
        <f>IF(N1238="sníž. přenesená",J1238,0)</f>
        <v>0</v>
      </c>
      <c r="BI1238" s="245">
        <f>IF(N1238="nulová",J1238,0)</f>
        <v>0</v>
      </c>
      <c r="BJ1238" s="18" t="s">
        <v>165</v>
      </c>
      <c r="BK1238" s="245">
        <f>ROUND(I1238*H1238,2)</f>
        <v>0</v>
      </c>
      <c r="BL1238" s="18" t="s">
        <v>210</v>
      </c>
      <c r="BM1238" s="244" t="s">
        <v>2006</v>
      </c>
    </row>
    <row r="1239" s="2" customFormat="1" ht="16.5" customHeight="1">
      <c r="A1239" s="39"/>
      <c r="B1239" s="40"/>
      <c r="C1239" s="279" t="s">
        <v>1164</v>
      </c>
      <c r="D1239" s="279" t="s">
        <v>355</v>
      </c>
      <c r="E1239" s="280" t="s">
        <v>2007</v>
      </c>
      <c r="F1239" s="281" t="s">
        <v>2008</v>
      </c>
      <c r="G1239" s="282" t="s">
        <v>329</v>
      </c>
      <c r="H1239" s="283">
        <v>8</v>
      </c>
      <c r="I1239" s="284"/>
      <c r="J1239" s="285">
        <f>ROUND(I1239*H1239,2)</f>
        <v>0</v>
      </c>
      <c r="K1239" s="281" t="s">
        <v>164</v>
      </c>
      <c r="L1239" s="286"/>
      <c r="M1239" s="287" t="s">
        <v>1</v>
      </c>
      <c r="N1239" s="288" t="s">
        <v>40</v>
      </c>
      <c r="O1239" s="93"/>
      <c r="P1239" s="242">
        <f>O1239*H1239</f>
        <v>0</v>
      </c>
      <c r="Q1239" s="242">
        <v>0.00032000000000000003</v>
      </c>
      <c r="R1239" s="242">
        <f>Q1239*H1239</f>
        <v>0.0025600000000000002</v>
      </c>
      <c r="S1239" s="242">
        <v>0</v>
      </c>
      <c r="T1239" s="243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44" t="s">
        <v>254</v>
      </c>
      <c r="AT1239" s="244" t="s">
        <v>355</v>
      </c>
      <c r="AU1239" s="244" t="s">
        <v>81</v>
      </c>
      <c r="AY1239" s="18" t="s">
        <v>158</v>
      </c>
      <c r="BE1239" s="245">
        <f>IF(N1239="základní",J1239,0)</f>
        <v>0</v>
      </c>
      <c r="BF1239" s="245">
        <f>IF(N1239="snížená",J1239,0)</f>
        <v>0</v>
      </c>
      <c r="BG1239" s="245">
        <f>IF(N1239="zákl. přenesená",J1239,0)</f>
        <v>0</v>
      </c>
      <c r="BH1239" s="245">
        <f>IF(N1239="sníž. přenesená",J1239,0)</f>
        <v>0</v>
      </c>
      <c r="BI1239" s="245">
        <f>IF(N1239="nulová",J1239,0)</f>
        <v>0</v>
      </c>
      <c r="BJ1239" s="18" t="s">
        <v>165</v>
      </c>
      <c r="BK1239" s="245">
        <f>ROUND(I1239*H1239,2)</f>
        <v>0</v>
      </c>
      <c r="BL1239" s="18" t="s">
        <v>210</v>
      </c>
      <c r="BM1239" s="244" t="s">
        <v>2009</v>
      </c>
    </row>
    <row r="1240" s="2" customFormat="1" ht="16.5" customHeight="1">
      <c r="A1240" s="39"/>
      <c r="B1240" s="40"/>
      <c r="C1240" s="233" t="s">
        <v>2010</v>
      </c>
      <c r="D1240" s="233" t="s">
        <v>160</v>
      </c>
      <c r="E1240" s="234" t="s">
        <v>2011</v>
      </c>
      <c r="F1240" s="235" t="s">
        <v>2012</v>
      </c>
      <c r="G1240" s="236" t="s">
        <v>329</v>
      </c>
      <c r="H1240" s="237">
        <v>8</v>
      </c>
      <c r="I1240" s="238"/>
      <c r="J1240" s="239">
        <f>ROUND(I1240*H1240,2)</f>
        <v>0</v>
      </c>
      <c r="K1240" s="235" t="s">
        <v>164</v>
      </c>
      <c r="L1240" s="45"/>
      <c r="M1240" s="240" t="s">
        <v>1</v>
      </c>
      <c r="N1240" s="241" t="s">
        <v>40</v>
      </c>
      <c r="O1240" s="93"/>
      <c r="P1240" s="242">
        <f>O1240*H1240</f>
        <v>0</v>
      </c>
      <c r="Q1240" s="242">
        <v>0</v>
      </c>
      <c r="R1240" s="242">
        <f>Q1240*H1240</f>
        <v>0</v>
      </c>
      <c r="S1240" s="242">
        <v>0</v>
      </c>
      <c r="T1240" s="243">
        <f>S1240*H1240</f>
        <v>0</v>
      </c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R1240" s="244" t="s">
        <v>210</v>
      </c>
      <c r="AT1240" s="244" t="s">
        <v>160</v>
      </c>
      <c r="AU1240" s="244" t="s">
        <v>81</v>
      </c>
      <c r="AY1240" s="18" t="s">
        <v>158</v>
      </c>
      <c r="BE1240" s="245">
        <f>IF(N1240="základní",J1240,0)</f>
        <v>0</v>
      </c>
      <c r="BF1240" s="245">
        <f>IF(N1240="snížená",J1240,0)</f>
        <v>0</v>
      </c>
      <c r="BG1240" s="245">
        <f>IF(N1240="zákl. přenesená",J1240,0)</f>
        <v>0</v>
      </c>
      <c r="BH1240" s="245">
        <f>IF(N1240="sníž. přenesená",J1240,0)</f>
        <v>0</v>
      </c>
      <c r="BI1240" s="245">
        <f>IF(N1240="nulová",J1240,0)</f>
        <v>0</v>
      </c>
      <c r="BJ1240" s="18" t="s">
        <v>165</v>
      </c>
      <c r="BK1240" s="245">
        <f>ROUND(I1240*H1240,2)</f>
        <v>0</v>
      </c>
      <c r="BL1240" s="18" t="s">
        <v>210</v>
      </c>
      <c r="BM1240" s="244" t="s">
        <v>2013</v>
      </c>
    </row>
    <row r="1241" s="2" customFormat="1" ht="16.5" customHeight="1">
      <c r="A1241" s="39"/>
      <c r="B1241" s="40"/>
      <c r="C1241" s="279" t="s">
        <v>1168</v>
      </c>
      <c r="D1241" s="279" t="s">
        <v>355</v>
      </c>
      <c r="E1241" s="280" t="s">
        <v>2014</v>
      </c>
      <c r="F1241" s="281" t="s">
        <v>2015</v>
      </c>
      <c r="G1241" s="282" t="s">
        <v>329</v>
      </c>
      <c r="H1241" s="283">
        <v>8</v>
      </c>
      <c r="I1241" s="284"/>
      <c r="J1241" s="285">
        <f>ROUND(I1241*H1241,2)</f>
        <v>0</v>
      </c>
      <c r="K1241" s="281" t="s">
        <v>164</v>
      </c>
      <c r="L1241" s="286"/>
      <c r="M1241" s="287" t="s">
        <v>1</v>
      </c>
      <c r="N1241" s="288" t="s">
        <v>40</v>
      </c>
      <c r="O1241" s="93"/>
      <c r="P1241" s="242">
        <f>O1241*H1241</f>
        <v>0</v>
      </c>
      <c r="Q1241" s="242">
        <v>0</v>
      </c>
      <c r="R1241" s="242">
        <f>Q1241*H1241</f>
        <v>0</v>
      </c>
      <c r="S1241" s="242">
        <v>0</v>
      </c>
      <c r="T1241" s="243">
        <f>S1241*H1241</f>
        <v>0</v>
      </c>
      <c r="U1241" s="39"/>
      <c r="V1241" s="39"/>
      <c r="W1241" s="39"/>
      <c r="X1241" s="39"/>
      <c r="Y1241" s="39"/>
      <c r="Z1241" s="39"/>
      <c r="AA1241" s="39"/>
      <c r="AB1241" s="39"/>
      <c r="AC1241" s="39"/>
      <c r="AD1241" s="39"/>
      <c r="AE1241" s="39"/>
      <c r="AR1241" s="244" t="s">
        <v>254</v>
      </c>
      <c r="AT1241" s="244" t="s">
        <v>355</v>
      </c>
      <c r="AU1241" s="244" t="s">
        <v>81</v>
      </c>
      <c r="AY1241" s="18" t="s">
        <v>158</v>
      </c>
      <c r="BE1241" s="245">
        <f>IF(N1241="základní",J1241,0)</f>
        <v>0</v>
      </c>
      <c r="BF1241" s="245">
        <f>IF(N1241="snížená",J1241,0)</f>
        <v>0</v>
      </c>
      <c r="BG1241" s="245">
        <f>IF(N1241="zákl. přenesená",J1241,0)</f>
        <v>0</v>
      </c>
      <c r="BH1241" s="245">
        <f>IF(N1241="sníž. přenesená",J1241,0)</f>
        <v>0</v>
      </c>
      <c r="BI1241" s="245">
        <f>IF(N1241="nulová",J1241,0)</f>
        <v>0</v>
      </c>
      <c r="BJ1241" s="18" t="s">
        <v>165</v>
      </c>
      <c r="BK1241" s="245">
        <f>ROUND(I1241*H1241,2)</f>
        <v>0</v>
      </c>
      <c r="BL1241" s="18" t="s">
        <v>210</v>
      </c>
      <c r="BM1241" s="244" t="s">
        <v>2016</v>
      </c>
    </row>
    <row r="1242" s="2" customFormat="1" ht="21.75" customHeight="1">
      <c r="A1242" s="39"/>
      <c r="B1242" s="40"/>
      <c r="C1242" s="233" t="s">
        <v>2017</v>
      </c>
      <c r="D1242" s="233" t="s">
        <v>160</v>
      </c>
      <c r="E1242" s="234" t="s">
        <v>2018</v>
      </c>
      <c r="F1242" s="235" t="s">
        <v>2019</v>
      </c>
      <c r="G1242" s="236" t="s">
        <v>198</v>
      </c>
      <c r="H1242" s="237">
        <v>10.5</v>
      </c>
      <c r="I1242" s="238"/>
      <c r="J1242" s="239">
        <f>ROUND(I1242*H1242,2)</f>
        <v>0</v>
      </c>
      <c r="K1242" s="235" t="s">
        <v>164</v>
      </c>
      <c r="L1242" s="45"/>
      <c r="M1242" s="240" t="s">
        <v>1</v>
      </c>
      <c r="N1242" s="241" t="s">
        <v>40</v>
      </c>
      <c r="O1242" s="93"/>
      <c r="P1242" s="242">
        <f>O1242*H1242</f>
        <v>0</v>
      </c>
      <c r="Q1242" s="242">
        <v>0</v>
      </c>
      <c r="R1242" s="242">
        <f>Q1242*H1242</f>
        <v>0</v>
      </c>
      <c r="S1242" s="242">
        <v>0.00062</v>
      </c>
      <c r="T1242" s="243">
        <f>S1242*H1242</f>
        <v>0.0065100000000000002</v>
      </c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R1242" s="244" t="s">
        <v>210</v>
      </c>
      <c r="AT1242" s="244" t="s">
        <v>160</v>
      </c>
      <c r="AU1242" s="244" t="s">
        <v>81</v>
      </c>
      <c r="AY1242" s="18" t="s">
        <v>158</v>
      </c>
      <c r="BE1242" s="245">
        <f>IF(N1242="základní",J1242,0)</f>
        <v>0</v>
      </c>
      <c r="BF1242" s="245">
        <f>IF(N1242="snížená",J1242,0)</f>
        <v>0</v>
      </c>
      <c r="BG1242" s="245">
        <f>IF(N1242="zákl. přenesená",J1242,0)</f>
        <v>0</v>
      </c>
      <c r="BH1242" s="245">
        <f>IF(N1242="sníž. přenesená",J1242,0)</f>
        <v>0</v>
      </c>
      <c r="BI1242" s="245">
        <f>IF(N1242="nulová",J1242,0)</f>
        <v>0</v>
      </c>
      <c r="BJ1242" s="18" t="s">
        <v>165</v>
      </c>
      <c r="BK1242" s="245">
        <f>ROUND(I1242*H1242,2)</f>
        <v>0</v>
      </c>
      <c r="BL1242" s="18" t="s">
        <v>210</v>
      </c>
      <c r="BM1242" s="244" t="s">
        <v>2020</v>
      </c>
    </row>
    <row r="1243" s="14" customFormat="1">
      <c r="A1243" s="14"/>
      <c r="B1243" s="257"/>
      <c r="C1243" s="258"/>
      <c r="D1243" s="248" t="s">
        <v>166</v>
      </c>
      <c r="E1243" s="259" t="s">
        <v>1</v>
      </c>
      <c r="F1243" s="260" t="s">
        <v>2021</v>
      </c>
      <c r="G1243" s="258"/>
      <c r="H1243" s="261">
        <v>10.5</v>
      </c>
      <c r="I1243" s="262"/>
      <c r="J1243" s="258"/>
      <c r="K1243" s="258"/>
      <c r="L1243" s="263"/>
      <c r="M1243" s="264"/>
      <c r="N1243" s="265"/>
      <c r="O1243" s="265"/>
      <c r="P1243" s="265"/>
      <c r="Q1243" s="265"/>
      <c r="R1243" s="265"/>
      <c r="S1243" s="265"/>
      <c r="T1243" s="266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7" t="s">
        <v>166</v>
      </c>
      <c r="AU1243" s="267" t="s">
        <v>81</v>
      </c>
      <c r="AV1243" s="14" t="s">
        <v>81</v>
      </c>
      <c r="AW1243" s="14" t="s">
        <v>30</v>
      </c>
      <c r="AX1243" s="14" t="s">
        <v>73</v>
      </c>
      <c r="AY1243" s="267" t="s">
        <v>158</v>
      </c>
    </row>
    <row r="1244" s="15" customFormat="1">
      <c r="A1244" s="15"/>
      <c r="B1244" s="268"/>
      <c r="C1244" s="269"/>
      <c r="D1244" s="248" t="s">
        <v>166</v>
      </c>
      <c r="E1244" s="270" t="s">
        <v>1</v>
      </c>
      <c r="F1244" s="271" t="s">
        <v>169</v>
      </c>
      <c r="G1244" s="269"/>
      <c r="H1244" s="272">
        <v>10.5</v>
      </c>
      <c r="I1244" s="273"/>
      <c r="J1244" s="269"/>
      <c r="K1244" s="269"/>
      <c r="L1244" s="274"/>
      <c r="M1244" s="275"/>
      <c r="N1244" s="276"/>
      <c r="O1244" s="276"/>
      <c r="P1244" s="276"/>
      <c r="Q1244" s="276"/>
      <c r="R1244" s="276"/>
      <c r="S1244" s="276"/>
      <c r="T1244" s="277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78" t="s">
        <v>166</v>
      </c>
      <c r="AU1244" s="278" t="s">
        <v>81</v>
      </c>
      <c r="AV1244" s="15" t="s">
        <v>165</v>
      </c>
      <c r="AW1244" s="15" t="s">
        <v>30</v>
      </c>
      <c r="AX1244" s="15" t="s">
        <v>79</v>
      </c>
      <c r="AY1244" s="278" t="s">
        <v>158</v>
      </c>
    </row>
    <row r="1245" s="2" customFormat="1" ht="21.75" customHeight="1">
      <c r="A1245" s="39"/>
      <c r="B1245" s="40"/>
      <c r="C1245" s="233" t="s">
        <v>1169</v>
      </c>
      <c r="D1245" s="233" t="s">
        <v>160</v>
      </c>
      <c r="E1245" s="234" t="s">
        <v>2022</v>
      </c>
      <c r="F1245" s="235" t="s">
        <v>2023</v>
      </c>
      <c r="G1245" s="236" t="s">
        <v>198</v>
      </c>
      <c r="H1245" s="237">
        <v>19.760000000000002</v>
      </c>
      <c r="I1245" s="238"/>
      <c r="J1245" s="239">
        <f>ROUND(I1245*H1245,2)</f>
        <v>0</v>
      </c>
      <c r="K1245" s="235" t="s">
        <v>164</v>
      </c>
      <c r="L1245" s="45"/>
      <c r="M1245" s="240" t="s">
        <v>1</v>
      </c>
      <c r="N1245" s="241" t="s">
        <v>40</v>
      </c>
      <c r="O1245" s="93"/>
      <c r="P1245" s="242">
        <f>O1245*H1245</f>
        <v>0</v>
      </c>
      <c r="Q1245" s="242">
        <v>0</v>
      </c>
      <c r="R1245" s="242">
        <f>Q1245*H1245</f>
        <v>0</v>
      </c>
      <c r="S1245" s="242">
        <v>0.00062</v>
      </c>
      <c r="T1245" s="243">
        <f>S1245*H1245</f>
        <v>0.0122512</v>
      </c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R1245" s="244" t="s">
        <v>210</v>
      </c>
      <c r="AT1245" s="244" t="s">
        <v>160</v>
      </c>
      <c r="AU1245" s="244" t="s">
        <v>81</v>
      </c>
      <c r="AY1245" s="18" t="s">
        <v>158</v>
      </c>
      <c r="BE1245" s="245">
        <f>IF(N1245="základní",J1245,0)</f>
        <v>0</v>
      </c>
      <c r="BF1245" s="245">
        <f>IF(N1245="snížená",J1245,0)</f>
        <v>0</v>
      </c>
      <c r="BG1245" s="245">
        <f>IF(N1245="zákl. přenesená",J1245,0)</f>
        <v>0</v>
      </c>
      <c r="BH1245" s="245">
        <f>IF(N1245="sníž. přenesená",J1245,0)</f>
        <v>0</v>
      </c>
      <c r="BI1245" s="245">
        <f>IF(N1245="nulová",J1245,0)</f>
        <v>0</v>
      </c>
      <c r="BJ1245" s="18" t="s">
        <v>165</v>
      </c>
      <c r="BK1245" s="245">
        <f>ROUND(I1245*H1245,2)</f>
        <v>0</v>
      </c>
      <c r="BL1245" s="18" t="s">
        <v>210</v>
      </c>
      <c r="BM1245" s="244" t="s">
        <v>2024</v>
      </c>
    </row>
    <row r="1246" s="14" customFormat="1">
      <c r="A1246" s="14"/>
      <c r="B1246" s="257"/>
      <c r="C1246" s="258"/>
      <c r="D1246" s="248" t="s">
        <v>166</v>
      </c>
      <c r="E1246" s="259" t="s">
        <v>1</v>
      </c>
      <c r="F1246" s="260" t="s">
        <v>2025</v>
      </c>
      <c r="G1246" s="258"/>
      <c r="H1246" s="261">
        <v>19.760000000000002</v>
      </c>
      <c r="I1246" s="262"/>
      <c r="J1246" s="258"/>
      <c r="K1246" s="258"/>
      <c r="L1246" s="263"/>
      <c r="M1246" s="264"/>
      <c r="N1246" s="265"/>
      <c r="O1246" s="265"/>
      <c r="P1246" s="265"/>
      <c r="Q1246" s="265"/>
      <c r="R1246" s="265"/>
      <c r="S1246" s="265"/>
      <c r="T1246" s="266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7" t="s">
        <v>166</v>
      </c>
      <c r="AU1246" s="267" t="s">
        <v>81</v>
      </c>
      <c r="AV1246" s="14" t="s">
        <v>81</v>
      </c>
      <c r="AW1246" s="14" t="s">
        <v>30</v>
      </c>
      <c r="AX1246" s="14" t="s">
        <v>73</v>
      </c>
      <c r="AY1246" s="267" t="s">
        <v>158</v>
      </c>
    </row>
    <row r="1247" s="15" customFormat="1">
      <c r="A1247" s="15"/>
      <c r="B1247" s="268"/>
      <c r="C1247" s="269"/>
      <c r="D1247" s="248" t="s">
        <v>166</v>
      </c>
      <c r="E1247" s="270" t="s">
        <v>1</v>
      </c>
      <c r="F1247" s="271" t="s">
        <v>169</v>
      </c>
      <c r="G1247" s="269"/>
      <c r="H1247" s="272">
        <v>19.760000000000002</v>
      </c>
      <c r="I1247" s="273"/>
      <c r="J1247" s="269"/>
      <c r="K1247" s="269"/>
      <c r="L1247" s="274"/>
      <c r="M1247" s="275"/>
      <c r="N1247" s="276"/>
      <c r="O1247" s="276"/>
      <c r="P1247" s="276"/>
      <c r="Q1247" s="276"/>
      <c r="R1247" s="276"/>
      <c r="S1247" s="276"/>
      <c r="T1247" s="277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78" t="s">
        <v>166</v>
      </c>
      <c r="AU1247" s="278" t="s">
        <v>81</v>
      </c>
      <c r="AV1247" s="15" t="s">
        <v>165</v>
      </c>
      <c r="AW1247" s="15" t="s">
        <v>30</v>
      </c>
      <c r="AX1247" s="15" t="s">
        <v>79</v>
      </c>
      <c r="AY1247" s="278" t="s">
        <v>158</v>
      </c>
    </row>
    <row r="1248" s="2" customFormat="1" ht="16.5" customHeight="1">
      <c r="A1248" s="39"/>
      <c r="B1248" s="40"/>
      <c r="C1248" s="233" t="s">
        <v>2026</v>
      </c>
      <c r="D1248" s="233" t="s">
        <v>160</v>
      </c>
      <c r="E1248" s="234" t="s">
        <v>2027</v>
      </c>
      <c r="F1248" s="235" t="s">
        <v>2028</v>
      </c>
      <c r="G1248" s="236" t="s">
        <v>329</v>
      </c>
      <c r="H1248" s="237">
        <v>1</v>
      </c>
      <c r="I1248" s="238"/>
      <c r="J1248" s="239">
        <f>ROUND(I1248*H1248,2)</f>
        <v>0</v>
      </c>
      <c r="K1248" s="235" t="s">
        <v>164</v>
      </c>
      <c r="L1248" s="45"/>
      <c r="M1248" s="240" t="s">
        <v>1</v>
      </c>
      <c r="N1248" s="241" t="s">
        <v>40</v>
      </c>
      <c r="O1248" s="93"/>
      <c r="P1248" s="242">
        <f>O1248*H1248</f>
        <v>0</v>
      </c>
      <c r="Q1248" s="242">
        <v>0</v>
      </c>
      <c r="R1248" s="242">
        <f>Q1248*H1248</f>
        <v>0</v>
      </c>
      <c r="S1248" s="242">
        <v>0</v>
      </c>
      <c r="T1248" s="243">
        <f>S1248*H1248</f>
        <v>0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44" t="s">
        <v>210</v>
      </c>
      <c r="AT1248" s="244" t="s">
        <v>160</v>
      </c>
      <c r="AU1248" s="244" t="s">
        <v>81</v>
      </c>
      <c r="AY1248" s="18" t="s">
        <v>158</v>
      </c>
      <c r="BE1248" s="245">
        <f>IF(N1248="základní",J1248,0)</f>
        <v>0</v>
      </c>
      <c r="BF1248" s="245">
        <f>IF(N1248="snížená",J1248,0)</f>
        <v>0</v>
      </c>
      <c r="BG1248" s="245">
        <f>IF(N1248="zákl. přenesená",J1248,0)</f>
        <v>0</v>
      </c>
      <c r="BH1248" s="245">
        <f>IF(N1248="sníž. přenesená",J1248,0)</f>
        <v>0</v>
      </c>
      <c r="BI1248" s="245">
        <f>IF(N1248="nulová",J1248,0)</f>
        <v>0</v>
      </c>
      <c r="BJ1248" s="18" t="s">
        <v>165</v>
      </c>
      <c r="BK1248" s="245">
        <f>ROUND(I1248*H1248,2)</f>
        <v>0</v>
      </c>
      <c r="BL1248" s="18" t="s">
        <v>210</v>
      </c>
      <c r="BM1248" s="244" t="s">
        <v>2029</v>
      </c>
    </row>
    <row r="1249" s="2" customFormat="1" ht="16.5" customHeight="1">
      <c r="A1249" s="39"/>
      <c r="B1249" s="40"/>
      <c r="C1249" s="279" t="s">
        <v>1173</v>
      </c>
      <c r="D1249" s="279" t="s">
        <v>355</v>
      </c>
      <c r="E1249" s="280" t="s">
        <v>2030</v>
      </c>
      <c r="F1249" s="281" t="s">
        <v>2031</v>
      </c>
      <c r="G1249" s="282" t="s">
        <v>329</v>
      </c>
      <c r="H1249" s="283">
        <v>1</v>
      </c>
      <c r="I1249" s="284"/>
      <c r="J1249" s="285">
        <f>ROUND(I1249*H1249,2)</f>
        <v>0</v>
      </c>
      <c r="K1249" s="281" t="s">
        <v>164</v>
      </c>
      <c r="L1249" s="286"/>
      <c r="M1249" s="287" t="s">
        <v>1</v>
      </c>
      <c r="N1249" s="288" t="s">
        <v>40</v>
      </c>
      <c r="O1249" s="93"/>
      <c r="P1249" s="242">
        <f>O1249*H1249</f>
        <v>0</v>
      </c>
      <c r="Q1249" s="242">
        <v>0.0030000000000000001</v>
      </c>
      <c r="R1249" s="242">
        <f>Q1249*H1249</f>
        <v>0.0030000000000000001</v>
      </c>
      <c r="S1249" s="242">
        <v>0</v>
      </c>
      <c r="T1249" s="243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44" t="s">
        <v>254</v>
      </c>
      <c r="AT1249" s="244" t="s">
        <v>355</v>
      </c>
      <c r="AU1249" s="244" t="s">
        <v>81</v>
      </c>
      <c r="AY1249" s="18" t="s">
        <v>158</v>
      </c>
      <c r="BE1249" s="245">
        <f>IF(N1249="základní",J1249,0)</f>
        <v>0</v>
      </c>
      <c r="BF1249" s="245">
        <f>IF(N1249="snížená",J1249,0)</f>
        <v>0</v>
      </c>
      <c r="BG1249" s="245">
        <f>IF(N1249="zákl. přenesená",J1249,0)</f>
        <v>0</v>
      </c>
      <c r="BH1249" s="245">
        <f>IF(N1249="sníž. přenesená",J1249,0)</f>
        <v>0</v>
      </c>
      <c r="BI1249" s="245">
        <f>IF(N1249="nulová",J1249,0)</f>
        <v>0</v>
      </c>
      <c r="BJ1249" s="18" t="s">
        <v>165</v>
      </c>
      <c r="BK1249" s="245">
        <f>ROUND(I1249*H1249,2)</f>
        <v>0</v>
      </c>
      <c r="BL1249" s="18" t="s">
        <v>210</v>
      </c>
      <c r="BM1249" s="244" t="s">
        <v>2032</v>
      </c>
    </row>
    <row r="1250" s="2" customFormat="1" ht="21.75" customHeight="1">
      <c r="A1250" s="39"/>
      <c r="B1250" s="40"/>
      <c r="C1250" s="233" t="s">
        <v>2033</v>
      </c>
      <c r="D1250" s="233" t="s">
        <v>160</v>
      </c>
      <c r="E1250" s="234" t="s">
        <v>2034</v>
      </c>
      <c r="F1250" s="235" t="s">
        <v>2035</v>
      </c>
      <c r="G1250" s="236" t="s">
        <v>329</v>
      </c>
      <c r="H1250" s="237">
        <v>1</v>
      </c>
      <c r="I1250" s="238"/>
      <c r="J1250" s="239">
        <f>ROUND(I1250*H1250,2)</f>
        <v>0</v>
      </c>
      <c r="K1250" s="235" t="s">
        <v>164</v>
      </c>
      <c r="L1250" s="45"/>
      <c r="M1250" s="240" t="s">
        <v>1</v>
      </c>
      <c r="N1250" s="241" t="s">
        <v>40</v>
      </c>
      <c r="O1250" s="93"/>
      <c r="P1250" s="242">
        <f>O1250*H1250</f>
        <v>0</v>
      </c>
      <c r="Q1250" s="242">
        <v>0</v>
      </c>
      <c r="R1250" s="242">
        <f>Q1250*H1250</f>
        <v>0</v>
      </c>
      <c r="S1250" s="242">
        <v>0</v>
      </c>
      <c r="T1250" s="243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44" t="s">
        <v>210</v>
      </c>
      <c r="AT1250" s="244" t="s">
        <v>160</v>
      </c>
      <c r="AU1250" s="244" t="s">
        <v>81</v>
      </c>
      <c r="AY1250" s="18" t="s">
        <v>158</v>
      </c>
      <c r="BE1250" s="245">
        <f>IF(N1250="základní",J1250,0)</f>
        <v>0</v>
      </c>
      <c r="BF1250" s="245">
        <f>IF(N1250="snížená",J1250,0)</f>
        <v>0</v>
      </c>
      <c r="BG1250" s="245">
        <f>IF(N1250="zákl. přenesená",J1250,0)</f>
        <v>0</v>
      </c>
      <c r="BH1250" s="245">
        <f>IF(N1250="sníž. přenesená",J1250,0)</f>
        <v>0</v>
      </c>
      <c r="BI1250" s="245">
        <f>IF(N1250="nulová",J1250,0)</f>
        <v>0</v>
      </c>
      <c r="BJ1250" s="18" t="s">
        <v>165</v>
      </c>
      <c r="BK1250" s="245">
        <f>ROUND(I1250*H1250,2)</f>
        <v>0</v>
      </c>
      <c r="BL1250" s="18" t="s">
        <v>210</v>
      </c>
      <c r="BM1250" s="244" t="s">
        <v>2036</v>
      </c>
    </row>
    <row r="1251" s="2" customFormat="1" ht="21.75" customHeight="1">
      <c r="A1251" s="39"/>
      <c r="B1251" s="40"/>
      <c r="C1251" s="233" t="s">
        <v>1174</v>
      </c>
      <c r="D1251" s="233" t="s">
        <v>160</v>
      </c>
      <c r="E1251" s="234" t="s">
        <v>2037</v>
      </c>
      <c r="F1251" s="235" t="s">
        <v>2038</v>
      </c>
      <c r="G1251" s="236" t="s">
        <v>329</v>
      </c>
      <c r="H1251" s="237">
        <v>1</v>
      </c>
      <c r="I1251" s="238"/>
      <c r="J1251" s="239">
        <f>ROUND(I1251*H1251,2)</f>
        <v>0</v>
      </c>
      <c r="K1251" s="235" t="s">
        <v>164</v>
      </c>
      <c r="L1251" s="45"/>
      <c r="M1251" s="240" t="s">
        <v>1</v>
      </c>
      <c r="N1251" s="241" t="s">
        <v>40</v>
      </c>
      <c r="O1251" s="93"/>
      <c r="P1251" s="242">
        <f>O1251*H1251</f>
        <v>0</v>
      </c>
      <c r="Q1251" s="242">
        <v>0</v>
      </c>
      <c r="R1251" s="242">
        <f>Q1251*H1251</f>
        <v>0</v>
      </c>
      <c r="S1251" s="242">
        <v>0</v>
      </c>
      <c r="T1251" s="243">
        <f>S1251*H1251</f>
        <v>0</v>
      </c>
      <c r="U1251" s="39"/>
      <c r="V1251" s="39"/>
      <c r="W1251" s="39"/>
      <c r="X1251" s="39"/>
      <c r="Y1251" s="39"/>
      <c r="Z1251" s="39"/>
      <c r="AA1251" s="39"/>
      <c r="AB1251" s="39"/>
      <c r="AC1251" s="39"/>
      <c r="AD1251" s="39"/>
      <c r="AE1251" s="39"/>
      <c r="AR1251" s="244" t="s">
        <v>165</v>
      </c>
      <c r="AT1251" s="244" t="s">
        <v>160</v>
      </c>
      <c r="AU1251" s="244" t="s">
        <v>81</v>
      </c>
      <c r="AY1251" s="18" t="s">
        <v>158</v>
      </c>
      <c r="BE1251" s="245">
        <f>IF(N1251="základní",J1251,0)</f>
        <v>0</v>
      </c>
      <c r="BF1251" s="245">
        <f>IF(N1251="snížená",J1251,0)</f>
        <v>0</v>
      </c>
      <c r="BG1251" s="245">
        <f>IF(N1251="zákl. přenesená",J1251,0)</f>
        <v>0</v>
      </c>
      <c r="BH1251" s="245">
        <f>IF(N1251="sníž. přenesená",J1251,0)</f>
        <v>0</v>
      </c>
      <c r="BI1251" s="245">
        <f>IF(N1251="nulová",J1251,0)</f>
        <v>0</v>
      </c>
      <c r="BJ1251" s="18" t="s">
        <v>165</v>
      </c>
      <c r="BK1251" s="245">
        <f>ROUND(I1251*H1251,2)</f>
        <v>0</v>
      </c>
      <c r="BL1251" s="18" t="s">
        <v>165</v>
      </c>
      <c r="BM1251" s="244" t="s">
        <v>2039</v>
      </c>
    </row>
    <row r="1252" s="2" customFormat="1" ht="16.5" customHeight="1">
      <c r="A1252" s="39"/>
      <c r="B1252" s="40"/>
      <c r="C1252" s="233" t="s">
        <v>2040</v>
      </c>
      <c r="D1252" s="233" t="s">
        <v>160</v>
      </c>
      <c r="E1252" s="234" t="s">
        <v>2041</v>
      </c>
      <c r="F1252" s="235" t="s">
        <v>2042</v>
      </c>
      <c r="G1252" s="236" t="s">
        <v>329</v>
      </c>
      <c r="H1252" s="237">
        <v>2</v>
      </c>
      <c r="I1252" s="238"/>
      <c r="J1252" s="239">
        <f>ROUND(I1252*H1252,2)</f>
        <v>0</v>
      </c>
      <c r="K1252" s="235" t="s">
        <v>164</v>
      </c>
      <c r="L1252" s="45"/>
      <c r="M1252" s="240" t="s">
        <v>1</v>
      </c>
      <c r="N1252" s="241" t="s">
        <v>40</v>
      </c>
      <c r="O1252" s="93"/>
      <c r="P1252" s="242">
        <f>O1252*H1252</f>
        <v>0</v>
      </c>
      <c r="Q1252" s="242">
        <v>0</v>
      </c>
      <c r="R1252" s="242">
        <f>Q1252*H1252</f>
        <v>0</v>
      </c>
      <c r="S1252" s="242">
        <v>0</v>
      </c>
      <c r="T1252" s="243">
        <f>S1252*H1252</f>
        <v>0</v>
      </c>
      <c r="U1252" s="39"/>
      <c r="V1252" s="39"/>
      <c r="W1252" s="39"/>
      <c r="X1252" s="39"/>
      <c r="Y1252" s="39"/>
      <c r="Z1252" s="39"/>
      <c r="AA1252" s="39"/>
      <c r="AB1252" s="39"/>
      <c r="AC1252" s="39"/>
      <c r="AD1252" s="39"/>
      <c r="AE1252" s="39"/>
      <c r="AR1252" s="244" t="s">
        <v>210</v>
      </c>
      <c r="AT1252" s="244" t="s">
        <v>160</v>
      </c>
      <c r="AU1252" s="244" t="s">
        <v>81</v>
      </c>
      <c r="AY1252" s="18" t="s">
        <v>158</v>
      </c>
      <c r="BE1252" s="245">
        <f>IF(N1252="základní",J1252,0)</f>
        <v>0</v>
      </c>
      <c r="BF1252" s="245">
        <f>IF(N1252="snížená",J1252,0)</f>
        <v>0</v>
      </c>
      <c r="BG1252" s="245">
        <f>IF(N1252="zákl. přenesená",J1252,0)</f>
        <v>0</v>
      </c>
      <c r="BH1252" s="245">
        <f>IF(N1252="sníž. přenesená",J1252,0)</f>
        <v>0</v>
      </c>
      <c r="BI1252" s="245">
        <f>IF(N1252="nulová",J1252,0)</f>
        <v>0</v>
      </c>
      <c r="BJ1252" s="18" t="s">
        <v>165</v>
      </c>
      <c r="BK1252" s="245">
        <f>ROUND(I1252*H1252,2)</f>
        <v>0</v>
      </c>
      <c r="BL1252" s="18" t="s">
        <v>210</v>
      </c>
      <c r="BM1252" s="244" t="s">
        <v>2043</v>
      </c>
    </row>
    <row r="1253" s="2" customFormat="1" ht="16.5" customHeight="1">
      <c r="A1253" s="39"/>
      <c r="B1253" s="40"/>
      <c r="C1253" s="233" t="s">
        <v>1178</v>
      </c>
      <c r="D1253" s="233" t="s">
        <v>160</v>
      </c>
      <c r="E1253" s="234" t="s">
        <v>2044</v>
      </c>
      <c r="F1253" s="235" t="s">
        <v>2045</v>
      </c>
      <c r="G1253" s="236" t="s">
        <v>329</v>
      </c>
      <c r="H1253" s="237">
        <v>1</v>
      </c>
      <c r="I1253" s="238"/>
      <c r="J1253" s="239">
        <f>ROUND(I1253*H1253,2)</f>
        <v>0</v>
      </c>
      <c r="K1253" s="235" t="s">
        <v>164</v>
      </c>
      <c r="L1253" s="45"/>
      <c r="M1253" s="240" t="s">
        <v>1</v>
      </c>
      <c r="N1253" s="241" t="s">
        <v>40</v>
      </c>
      <c r="O1253" s="93"/>
      <c r="P1253" s="242">
        <f>O1253*H1253</f>
        <v>0</v>
      </c>
      <c r="Q1253" s="242">
        <v>0</v>
      </c>
      <c r="R1253" s="242">
        <f>Q1253*H1253</f>
        <v>0</v>
      </c>
      <c r="S1253" s="242">
        <v>0</v>
      </c>
      <c r="T1253" s="243">
        <f>S1253*H1253</f>
        <v>0</v>
      </c>
      <c r="U1253" s="39"/>
      <c r="V1253" s="39"/>
      <c r="W1253" s="39"/>
      <c r="X1253" s="39"/>
      <c r="Y1253" s="39"/>
      <c r="Z1253" s="39"/>
      <c r="AA1253" s="39"/>
      <c r="AB1253" s="39"/>
      <c r="AC1253" s="39"/>
      <c r="AD1253" s="39"/>
      <c r="AE1253" s="39"/>
      <c r="AR1253" s="244" t="s">
        <v>210</v>
      </c>
      <c r="AT1253" s="244" t="s">
        <v>160</v>
      </c>
      <c r="AU1253" s="244" t="s">
        <v>81</v>
      </c>
      <c r="AY1253" s="18" t="s">
        <v>158</v>
      </c>
      <c r="BE1253" s="245">
        <f>IF(N1253="základní",J1253,0)</f>
        <v>0</v>
      </c>
      <c r="BF1253" s="245">
        <f>IF(N1253="snížená",J1253,0)</f>
        <v>0</v>
      </c>
      <c r="BG1253" s="245">
        <f>IF(N1253="zákl. přenesená",J1253,0)</f>
        <v>0</v>
      </c>
      <c r="BH1253" s="245">
        <f>IF(N1253="sníž. přenesená",J1253,0)</f>
        <v>0</v>
      </c>
      <c r="BI1253" s="245">
        <f>IF(N1253="nulová",J1253,0)</f>
        <v>0</v>
      </c>
      <c r="BJ1253" s="18" t="s">
        <v>165</v>
      </c>
      <c r="BK1253" s="245">
        <f>ROUND(I1253*H1253,2)</f>
        <v>0</v>
      </c>
      <c r="BL1253" s="18" t="s">
        <v>210</v>
      </c>
      <c r="BM1253" s="244" t="s">
        <v>2046</v>
      </c>
    </row>
    <row r="1254" s="2" customFormat="1" ht="16.5" customHeight="1">
      <c r="A1254" s="39"/>
      <c r="B1254" s="40"/>
      <c r="C1254" s="233" t="s">
        <v>2047</v>
      </c>
      <c r="D1254" s="233" t="s">
        <v>160</v>
      </c>
      <c r="E1254" s="234" t="s">
        <v>2048</v>
      </c>
      <c r="F1254" s="235" t="s">
        <v>2049</v>
      </c>
      <c r="G1254" s="236" t="s">
        <v>198</v>
      </c>
      <c r="H1254" s="237">
        <v>10</v>
      </c>
      <c r="I1254" s="238"/>
      <c r="J1254" s="239">
        <f>ROUND(I1254*H1254,2)</f>
        <v>0</v>
      </c>
      <c r="K1254" s="235" t="s">
        <v>164</v>
      </c>
      <c r="L1254" s="45"/>
      <c r="M1254" s="240" t="s">
        <v>1</v>
      </c>
      <c r="N1254" s="241" t="s">
        <v>40</v>
      </c>
      <c r="O1254" s="93"/>
      <c r="P1254" s="242">
        <f>O1254*H1254</f>
        <v>0</v>
      </c>
      <c r="Q1254" s="242">
        <v>0</v>
      </c>
      <c r="R1254" s="242">
        <f>Q1254*H1254</f>
        <v>0</v>
      </c>
      <c r="S1254" s="242">
        <v>0</v>
      </c>
      <c r="T1254" s="243">
        <f>S1254*H1254</f>
        <v>0</v>
      </c>
      <c r="U1254" s="39"/>
      <c r="V1254" s="39"/>
      <c r="W1254" s="39"/>
      <c r="X1254" s="39"/>
      <c r="Y1254" s="39"/>
      <c r="Z1254" s="39"/>
      <c r="AA1254" s="39"/>
      <c r="AB1254" s="39"/>
      <c r="AC1254" s="39"/>
      <c r="AD1254" s="39"/>
      <c r="AE1254" s="39"/>
      <c r="AR1254" s="244" t="s">
        <v>210</v>
      </c>
      <c r="AT1254" s="244" t="s">
        <v>160</v>
      </c>
      <c r="AU1254" s="244" t="s">
        <v>81</v>
      </c>
      <c r="AY1254" s="18" t="s">
        <v>158</v>
      </c>
      <c r="BE1254" s="245">
        <f>IF(N1254="základní",J1254,0)</f>
        <v>0</v>
      </c>
      <c r="BF1254" s="245">
        <f>IF(N1254="snížená",J1254,0)</f>
        <v>0</v>
      </c>
      <c r="BG1254" s="245">
        <f>IF(N1254="zákl. přenesená",J1254,0)</f>
        <v>0</v>
      </c>
      <c r="BH1254" s="245">
        <f>IF(N1254="sníž. přenesená",J1254,0)</f>
        <v>0</v>
      </c>
      <c r="BI1254" s="245">
        <f>IF(N1254="nulová",J1254,0)</f>
        <v>0</v>
      </c>
      <c r="BJ1254" s="18" t="s">
        <v>165</v>
      </c>
      <c r="BK1254" s="245">
        <f>ROUND(I1254*H1254,2)</f>
        <v>0</v>
      </c>
      <c r="BL1254" s="18" t="s">
        <v>210</v>
      </c>
      <c r="BM1254" s="244" t="s">
        <v>2050</v>
      </c>
    </row>
    <row r="1255" s="2" customFormat="1" ht="16.5" customHeight="1">
      <c r="A1255" s="39"/>
      <c r="B1255" s="40"/>
      <c r="C1255" s="233" t="s">
        <v>1181</v>
      </c>
      <c r="D1255" s="233" t="s">
        <v>160</v>
      </c>
      <c r="E1255" s="234" t="s">
        <v>2051</v>
      </c>
      <c r="F1255" s="235" t="s">
        <v>2052</v>
      </c>
      <c r="G1255" s="236" t="s">
        <v>198</v>
      </c>
      <c r="H1255" s="237">
        <v>21</v>
      </c>
      <c r="I1255" s="238"/>
      <c r="J1255" s="239">
        <f>ROUND(I1255*H1255,2)</f>
        <v>0</v>
      </c>
      <c r="K1255" s="235" t="s">
        <v>164</v>
      </c>
      <c r="L1255" s="45"/>
      <c r="M1255" s="240" t="s">
        <v>1</v>
      </c>
      <c r="N1255" s="241" t="s">
        <v>40</v>
      </c>
      <c r="O1255" s="93"/>
      <c r="P1255" s="242">
        <f>O1255*H1255</f>
        <v>0</v>
      </c>
      <c r="Q1255" s="242">
        <v>0</v>
      </c>
      <c r="R1255" s="242">
        <f>Q1255*H1255</f>
        <v>0</v>
      </c>
      <c r="S1255" s="242">
        <v>0</v>
      </c>
      <c r="T1255" s="243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44" t="s">
        <v>210</v>
      </c>
      <c r="AT1255" s="244" t="s">
        <v>160</v>
      </c>
      <c r="AU1255" s="244" t="s">
        <v>81</v>
      </c>
      <c r="AY1255" s="18" t="s">
        <v>158</v>
      </c>
      <c r="BE1255" s="245">
        <f>IF(N1255="základní",J1255,0)</f>
        <v>0</v>
      </c>
      <c r="BF1255" s="245">
        <f>IF(N1255="snížená",J1255,0)</f>
        <v>0</v>
      </c>
      <c r="BG1255" s="245">
        <f>IF(N1255="zákl. přenesená",J1255,0)</f>
        <v>0</v>
      </c>
      <c r="BH1255" s="245">
        <f>IF(N1255="sníž. přenesená",J1255,0)</f>
        <v>0</v>
      </c>
      <c r="BI1255" s="245">
        <f>IF(N1255="nulová",J1255,0)</f>
        <v>0</v>
      </c>
      <c r="BJ1255" s="18" t="s">
        <v>165</v>
      </c>
      <c r="BK1255" s="245">
        <f>ROUND(I1255*H1255,2)</f>
        <v>0</v>
      </c>
      <c r="BL1255" s="18" t="s">
        <v>210</v>
      </c>
      <c r="BM1255" s="244" t="s">
        <v>2053</v>
      </c>
    </row>
    <row r="1256" s="14" customFormat="1">
      <c r="A1256" s="14"/>
      <c r="B1256" s="257"/>
      <c r="C1256" s="258"/>
      <c r="D1256" s="248" t="s">
        <v>166</v>
      </c>
      <c r="E1256" s="259" t="s">
        <v>1</v>
      </c>
      <c r="F1256" s="260" t="s">
        <v>2054</v>
      </c>
      <c r="G1256" s="258"/>
      <c r="H1256" s="261">
        <v>21</v>
      </c>
      <c r="I1256" s="262"/>
      <c r="J1256" s="258"/>
      <c r="K1256" s="258"/>
      <c r="L1256" s="263"/>
      <c r="M1256" s="264"/>
      <c r="N1256" s="265"/>
      <c r="O1256" s="265"/>
      <c r="P1256" s="265"/>
      <c r="Q1256" s="265"/>
      <c r="R1256" s="265"/>
      <c r="S1256" s="265"/>
      <c r="T1256" s="266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67" t="s">
        <v>166</v>
      </c>
      <c r="AU1256" s="267" t="s">
        <v>81</v>
      </c>
      <c r="AV1256" s="14" t="s">
        <v>81</v>
      </c>
      <c r="AW1256" s="14" t="s">
        <v>30</v>
      </c>
      <c r="AX1256" s="14" t="s">
        <v>73</v>
      </c>
      <c r="AY1256" s="267" t="s">
        <v>158</v>
      </c>
    </row>
    <row r="1257" s="15" customFormat="1">
      <c r="A1257" s="15"/>
      <c r="B1257" s="268"/>
      <c r="C1257" s="269"/>
      <c r="D1257" s="248" t="s">
        <v>166</v>
      </c>
      <c r="E1257" s="270" t="s">
        <v>1</v>
      </c>
      <c r="F1257" s="271" t="s">
        <v>169</v>
      </c>
      <c r="G1257" s="269"/>
      <c r="H1257" s="272">
        <v>21</v>
      </c>
      <c r="I1257" s="273"/>
      <c r="J1257" s="269"/>
      <c r="K1257" s="269"/>
      <c r="L1257" s="274"/>
      <c r="M1257" s="275"/>
      <c r="N1257" s="276"/>
      <c r="O1257" s="276"/>
      <c r="P1257" s="276"/>
      <c r="Q1257" s="276"/>
      <c r="R1257" s="276"/>
      <c r="S1257" s="276"/>
      <c r="T1257" s="277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8" t="s">
        <v>166</v>
      </c>
      <c r="AU1257" s="278" t="s">
        <v>81</v>
      </c>
      <c r="AV1257" s="15" t="s">
        <v>165</v>
      </c>
      <c r="AW1257" s="15" t="s">
        <v>30</v>
      </c>
      <c r="AX1257" s="15" t="s">
        <v>79</v>
      </c>
      <c r="AY1257" s="278" t="s">
        <v>158</v>
      </c>
    </row>
    <row r="1258" s="2" customFormat="1" ht="16.5" customHeight="1">
      <c r="A1258" s="39"/>
      <c r="B1258" s="40"/>
      <c r="C1258" s="279" t="s">
        <v>2055</v>
      </c>
      <c r="D1258" s="279" t="s">
        <v>355</v>
      </c>
      <c r="E1258" s="280" t="s">
        <v>2056</v>
      </c>
      <c r="F1258" s="281" t="s">
        <v>2057</v>
      </c>
      <c r="G1258" s="282" t="s">
        <v>198</v>
      </c>
      <c r="H1258" s="283">
        <v>10.5</v>
      </c>
      <c r="I1258" s="284"/>
      <c r="J1258" s="285">
        <f>ROUND(I1258*H1258,2)</f>
        <v>0</v>
      </c>
      <c r="K1258" s="281" t="s">
        <v>1</v>
      </c>
      <c r="L1258" s="286"/>
      <c r="M1258" s="287" t="s">
        <v>1</v>
      </c>
      <c r="N1258" s="288" t="s">
        <v>40</v>
      </c>
      <c r="O1258" s="93"/>
      <c r="P1258" s="242">
        <f>O1258*H1258</f>
        <v>0</v>
      </c>
      <c r="Q1258" s="242">
        <v>0</v>
      </c>
      <c r="R1258" s="242">
        <f>Q1258*H1258</f>
        <v>0</v>
      </c>
      <c r="S1258" s="242">
        <v>0</v>
      </c>
      <c r="T1258" s="243">
        <f>S1258*H1258</f>
        <v>0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44" t="s">
        <v>254</v>
      </c>
      <c r="AT1258" s="244" t="s">
        <v>355</v>
      </c>
      <c r="AU1258" s="244" t="s">
        <v>81</v>
      </c>
      <c r="AY1258" s="18" t="s">
        <v>158</v>
      </c>
      <c r="BE1258" s="245">
        <f>IF(N1258="základní",J1258,0)</f>
        <v>0</v>
      </c>
      <c r="BF1258" s="245">
        <f>IF(N1258="snížená",J1258,0)</f>
        <v>0</v>
      </c>
      <c r="BG1258" s="245">
        <f>IF(N1258="zákl. přenesená",J1258,0)</f>
        <v>0</v>
      </c>
      <c r="BH1258" s="245">
        <f>IF(N1258="sníž. přenesená",J1258,0)</f>
        <v>0</v>
      </c>
      <c r="BI1258" s="245">
        <f>IF(N1258="nulová",J1258,0)</f>
        <v>0</v>
      </c>
      <c r="BJ1258" s="18" t="s">
        <v>165</v>
      </c>
      <c r="BK1258" s="245">
        <f>ROUND(I1258*H1258,2)</f>
        <v>0</v>
      </c>
      <c r="BL1258" s="18" t="s">
        <v>210</v>
      </c>
      <c r="BM1258" s="244" t="s">
        <v>2058</v>
      </c>
    </row>
    <row r="1259" s="14" customFormat="1">
      <c r="A1259" s="14"/>
      <c r="B1259" s="257"/>
      <c r="C1259" s="258"/>
      <c r="D1259" s="248" t="s">
        <v>166</v>
      </c>
      <c r="E1259" s="259" t="s">
        <v>1</v>
      </c>
      <c r="F1259" s="260" t="s">
        <v>2059</v>
      </c>
      <c r="G1259" s="258"/>
      <c r="H1259" s="261">
        <v>10.5</v>
      </c>
      <c r="I1259" s="262"/>
      <c r="J1259" s="258"/>
      <c r="K1259" s="258"/>
      <c r="L1259" s="263"/>
      <c r="M1259" s="264"/>
      <c r="N1259" s="265"/>
      <c r="O1259" s="265"/>
      <c r="P1259" s="265"/>
      <c r="Q1259" s="265"/>
      <c r="R1259" s="265"/>
      <c r="S1259" s="265"/>
      <c r="T1259" s="266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67" t="s">
        <v>166</v>
      </c>
      <c r="AU1259" s="267" t="s">
        <v>81</v>
      </c>
      <c r="AV1259" s="14" t="s">
        <v>81</v>
      </c>
      <c r="AW1259" s="14" t="s">
        <v>30</v>
      </c>
      <c r="AX1259" s="14" t="s">
        <v>73</v>
      </c>
      <c r="AY1259" s="267" t="s">
        <v>158</v>
      </c>
    </row>
    <row r="1260" s="15" customFormat="1">
      <c r="A1260" s="15"/>
      <c r="B1260" s="268"/>
      <c r="C1260" s="269"/>
      <c r="D1260" s="248" t="s">
        <v>166</v>
      </c>
      <c r="E1260" s="270" t="s">
        <v>1</v>
      </c>
      <c r="F1260" s="271" t="s">
        <v>169</v>
      </c>
      <c r="G1260" s="269"/>
      <c r="H1260" s="272">
        <v>10.5</v>
      </c>
      <c r="I1260" s="273"/>
      <c r="J1260" s="269"/>
      <c r="K1260" s="269"/>
      <c r="L1260" s="274"/>
      <c r="M1260" s="275"/>
      <c r="N1260" s="276"/>
      <c r="O1260" s="276"/>
      <c r="P1260" s="276"/>
      <c r="Q1260" s="276"/>
      <c r="R1260" s="276"/>
      <c r="S1260" s="276"/>
      <c r="T1260" s="277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78" t="s">
        <v>166</v>
      </c>
      <c r="AU1260" s="278" t="s">
        <v>81</v>
      </c>
      <c r="AV1260" s="15" t="s">
        <v>165</v>
      </c>
      <c r="AW1260" s="15" t="s">
        <v>30</v>
      </c>
      <c r="AX1260" s="15" t="s">
        <v>79</v>
      </c>
      <c r="AY1260" s="278" t="s">
        <v>158</v>
      </c>
    </row>
    <row r="1261" s="2" customFormat="1" ht="16.5" customHeight="1">
      <c r="A1261" s="39"/>
      <c r="B1261" s="40"/>
      <c r="C1261" s="279" t="s">
        <v>1185</v>
      </c>
      <c r="D1261" s="279" t="s">
        <v>355</v>
      </c>
      <c r="E1261" s="280" t="s">
        <v>2060</v>
      </c>
      <c r="F1261" s="281" t="s">
        <v>2061</v>
      </c>
      <c r="G1261" s="282" t="s">
        <v>198</v>
      </c>
      <c r="H1261" s="283">
        <v>10.5</v>
      </c>
      <c r="I1261" s="284"/>
      <c r="J1261" s="285">
        <f>ROUND(I1261*H1261,2)</f>
        <v>0</v>
      </c>
      <c r="K1261" s="281" t="s">
        <v>1</v>
      </c>
      <c r="L1261" s="286"/>
      <c r="M1261" s="287" t="s">
        <v>1</v>
      </c>
      <c r="N1261" s="288" t="s">
        <v>40</v>
      </c>
      <c r="O1261" s="93"/>
      <c r="P1261" s="242">
        <f>O1261*H1261</f>
        <v>0</v>
      </c>
      <c r="Q1261" s="242">
        <v>0</v>
      </c>
      <c r="R1261" s="242">
        <f>Q1261*H1261</f>
        <v>0</v>
      </c>
      <c r="S1261" s="242">
        <v>0</v>
      </c>
      <c r="T1261" s="243">
        <f>S1261*H1261</f>
        <v>0</v>
      </c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R1261" s="244" t="s">
        <v>254</v>
      </c>
      <c r="AT1261" s="244" t="s">
        <v>355</v>
      </c>
      <c r="AU1261" s="244" t="s">
        <v>81</v>
      </c>
      <c r="AY1261" s="18" t="s">
        <v>158</v>
      </c>
      <c r="BE1261" s="245">
        <f>IF(N1261="základní",J1261,0)</f>
        <v>0</v>
      </c>
      <c r="BF1261" s="245">
        <f>IF(N1261="snížená",J1261,0)</f>
        <v>0</v>
      </c>
      <c r="BG1261" s="245">
        <f>IF(N1261="zákl. přenesená",J1261,0)</f>
        <v>0</v>
      </c>
      <c r="BH1261" s="245">
        <f>IF(N1261="sníž. přenesená",J1261,0)</f>
        <v>0</v>
      </c>
      <c r="BI1261" s="245">
        <f>IF(N1261="nulová",J1261,0)</f>
        <v>0</v>
      </c>
      <c r="BJ1261" s="18" t="s">
        <v>165</v>
      </c>
      <c r="BK1261" s="245">
        <f>ROUND(I1261*H1261,2)</f>
        <v>0</v>
      </c>
      <c r="BL1261" s="18" t="s">
        <v>210</v>
      </c>
      <c r="BM1261" s="244" t="s">
        <v>2062</v>
      </c>
    </row>
    <row r="1262" s="14" customFormat="1">
      <c r="A1262" s="14"/>
      <c r="B1262" s="257"/>
      <c r="C1262" s="258"/>
      <c r="D1262" s="248" t="s">
        <v>166</v>
      </c>
      <c r="E1262" s="259" t="s">
        <v>1</v>
      </c>
      <c r="F1262" s="260" t="s">
        <v>2059</v>
      </c>
      <c r="G1262" s="258"/>
      <c r="H1262" s="261">
        <v>10.5</v>
      </c>
      <c r="I1262" s="262"/>
      <c r="J1262" s="258"/>
      <c r="K1262" s="258"/>
      <c r="L1262" s="263"/>
      <c r="M1262" s="264"/>
      <c r="N1262" s="265"/>
      <c r="O1262" s="265"/>
      <c r="P1262" s="265"/>
      <c r="Q1262" s="265"/>
      <c r="R1262" s="265"/>
      <c r="S1262" s="265"/>
      <c r="T1262" s="266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7" t="s">
        <v>166</v>
      </c>
      <c r="AU1262" s="267" t="s">
        <v>81</v>
      </c>
      <c r="AV1262" s="14" t="s">
        <v>81</v>
      </c>
      <c r="AW1262" s="14" t="s">
        <v>30</v>
      </c>
      <c r="AX1262" s="14" t="s">
        <v>73</v>
      </c>
      <c r="AY1262" s="267" t="s">
        <v>158</v>
      </c>
    </row>
    <row r="1263" s="15" customFormat="1">
      <c r="A1263" s="15"/>
      <c r="B1263" s="268"/>
      <c r="C1263" s="269"/>
      <c r="D1263" s="248" t="s">
        <v>166</v>
      </c>
      <c r="E1263" s="270" t="s">
        <v>1</v>
      </c>
      <c r="F1263" s="271" t="s">
        <v>169</v>
      </c>
      <c r="G1263" s="269"/>
      <c r="H1263" s="272">
        <v>10.5</v>
      </c>
      <c r="I1263" s="273"/>
      <c r="J1263" s="269"/>
      <c r="K1263" s="269"/>
      <c r="L1263" s="274"/>
      <c r="M1263" s="275"/>
      <c r="N1263" s="276"/>
      <c r="O1263" s="276"/>
      <c r="P1263" s="276"/>
      <c r="Q1263" s="276"/>
      <c r="R1263" s="276"/>
      <c r="S1263" s="276"/>
      <c r="T1263" s="277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78" t="s">
        <v>166</v>
      </c>
      <c r="AU1263" s="278" t="s">
        <v>81</v>
      </c>
      <c r="AV1263" s="15" t="s">
        <v>165</v>
      </c>
      <c r="AW1263" s="15" t="s">
        <v>30</v>
      </c>
      <c r="AX1263" s="15" t="s">
        <v>79</v>
      </c>
      <c r="AY1263" s="278" t="s">
        <v>158</v>
      </c>
    </row>
    <row r="1264" s="2" customFormat="1" ht="16.5" customHeight="1">
      <c r="A1264" s="39"/>
      <c r="B1264" s="40"/>
      <c r="C1264" s="279" t="s">
        <v>2063</v>
      </c>
      <c r="D1264" s="279" t="s">
        <v>355</v>
      </c>
      <c r="E1264" s="280" t="s">
        <v>2064</v>
      </c>
      <c r="F1264" s="281" t="s">
        <v>2065</v>
      </c>
      <c r="G1264" s="282" t="s">
        <v>198</v>
      </c>
      <c r="H1264" s="283">
        <v>11.550000000000001</v>
      </c>
      <c r="I1264" s="284"/>
      <c r="J1264" s="285">
        <f>ROUND(I1264*H1264,2)</f>
        <v>0</v>
      </c>
      <c r="K1264" s="281" t="s">
        <v>1</v>
      </c>
      <c r="L1264" s="286"/>
      <c r="M1264" s="287" t="s">
        <v>1</v>
      </c>
      <c r="N1264" s="288" t="s">
        <v>40</v>
      </c>
      <c r="O1264" s="93"/>
      <c r="P1264" s="242">
        <f>O1264*H1264</f>
        <v>0</v>
      </c>
      <c r="Q1264" s="242">
        <v>0</v>
      </c>
      <c r="R1264" s="242">
        <f>Q1264*H1264</f>
        <v>0</v>
      </c>
      <c r="S1264" s="242">
        <v>0</v>
      </c>
      <c r="T1264" s="243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44" t="s">
        <v>254</v>
      </c>
      <c r="AT1264" s="244" t="s">
        <v>355</v>
      </c>
      <c r="AU1264" s="244" t="s">
        <v>81</v>
      </c>
      <c r="AY1264" s="18" t="s">
        <v>158</v>
      </c>
      <c r="BE1264" s="245">
        <f>IF(N1264="základní",J1264,0)</f>
        <v>0</v>
      </c>
      <c r="BF1264" s="245">
        <f>IF(N1264="snížená",J1264,0)</f>
        <v>0</v>
      </c>
      <c r="BG1264" s="245">
        <f>IF(N1264="zákl. přenesená",J1264,0)</f>
        <v>0</v>
      </c>
      <c r="BH1264" s="245">
        <f>IF(N1264="sníž. přenesená",J1264,0)</f>
        <v>0</v>
      </c>
      <c r="BI1264" s="245">
        <f>IF(N1264="nulová",J1264,0)</f>
        <v>0</v>
      </c>
      <c r="BJ1264" s="18" t="s">
        <v>165</v>
      </c>
      <c r="BK1264" s="245">
        <f>ROUND(I1264*H1264,2)</f>
        <v>0</v>
      </c>
      <c r="BL1264" s="18" t="s">
        <v>210</v>
      </c>
      <c r="BM1264" s="244" t="s">
        <v>2066</v>
      </c>
    </row>
    <row r="1265" s="14" customFormat="1">
      <c r="A1265" s="14"/>
      <c r="B1265" s="257"/>
      <c r="C1265" s="258"/>
      <c r="D1265" s="248" t="s">
        <v>166</v>
      </c>
      <c r="E1265" s="259" t="s">
        <v>1</v>
      </c>
      <c r="F1265" s="260" t="s">
        <v>2067</v>
      </c>
      <c r="G1265" s="258"/>
      <c r="H1265" s="261">
        <v>11.550000000000001</v>
      </c>
      <c r="I1265" s="262"/>
      <c r="J1265" s="258"/>
      <c r="K1265" s="258"/>
      <c r="L1265" s="263"/>
      <c r="M1265" s="264"/>
      <c r="N1265" s="265"/>
      <c r="O1265" s="265"/>
      <c r="P1265" s="265"/>
      <c r="Q1265" s="265"/>
      <c r="R1265" s="265"/>
      <c r="S1265" s="265"/>
      <c r="T1265" s="266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7" t="s">
        <v>166</v>
      </c>
      <c r="AU1265" s="267" t="s">
        <v>81</v>
      </c>
      <c r="AV1265" s="14" t="s">
        <v>81</v>
      </c>
      <c r="AW1265" s="14" t="s">
        <v>30</v>
      </c>
      <c r="AX1265" s="14" t="s">
        <v>73</v>
      </c>
      <c r="AY1265" s="267" t="s">
        <v>158</v>
      </c>
    </row>
    <row r="1266" s="15" customFormat="1">
      <c r="A1266" s="15"/>
      <c r="B1266" s="268"/>
      <c r="C1266" s="269"/>
      <c r="D1266" s="248" t="s">
        <v>166</v>
      </c>
      <c r="E1266" s="270" t="s">
        <v>1</v>
      </c>
      <c r="F1266" s="271" t="s">
        <v>169</v>
      </c>
      <c r="G1266" s="269"/>
      <c r="H1266" s="272">
        <v>11.550000000000001</v>
      </c>
      <c r="I1266" s="273"/>
      <c r="J1266" s="269"/>
      <c r="K1266" s="269"/>
      <c r="L1266" s="274"/>
      <c r="M1266" s="275"/>
      <c r="N1266" s="276"/>
      <c r="O1266" s="276"/>
      <c r="P1266" s="276"/>
      <c r="Q1266" s="276"/>
      <c r="R1266" s="276"/>
      <c r="S1266" s="276"/>
      <c r="T1266" s="277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T1266" s="278" t="s">
        <v>166</v>
      </c>
      <c r="AU1266" s="278" t="s">
        <v>81</v>
      </c>
      <c r="AV1266" s="15" t="s">
        <v>165</v>
      </c>
      <c r="AW1266" s="15" t="s">
        <v>30</v>
      </c>
      <c r="AX1266" s="15" t="s">
        <v>79</v>
      </c>
      <c r="AY1266" s="278" t="s">
        <v>158</v>
      </c>
    </row>
    <row r="1267" s="2" customFormat="1" ht="21.75" customHeight="1">
      <c r="A1267" s="39"/>
      <c r="B1267" s="40"/>
      <c r="C1267" s="233" t="s">
        <v>1188</v>
      </c>
      <c r="D1267" s="233" t="s">
        <v>160</v>
      </c>
      <c r="E1267" s="234" t="s">
        <v>2068</v>
      </c>
      <c r="F1267" s="235" t="s">
        <v>2069</v>
      </c>
      <c r="G1267" s="236" t="s">
        <v>253</v>
      </c>
      <c r="H1267" s="237">
        <v>1.7529999999999999</v>
      </c>
      <c r="I1267" s="238"/>
      <c r="J1267" s="239">
        <f>ROUND(I1267*H1267,2)</f>
        <v>0</v>
      </c>
      <c r="K1267" s="235" t="s">
        <v>164</v>
      </c>
      <c r="L1267" s="45"/>
      <c r="M1267" s="240" t="s">
        <v>1</v>
      </c>
      <c r="N1267" s="241" t="s">
        <v>40</v>
      </c>
      <c r="O1267" s="93"/>
      <c r="P1267" s="242">
        <f>O1267*H1267</f>
        <v>0</v>
      </c>
      <c r="Q1267" s="242">
        <v>0</v>
      </c>
      <c r="R1267" s="242">
        <f>Q1267*H1267</f>
        <v>0</v>
      </c>
      <c r="S1267" s="242">
        <v>0</v>
      </c>
      <c r="T1267" s="243">
        <f>S1267*H1267</f>
        <v>0</v>
      </c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R1267" s="244" t="s">
        <v>210</v>
      </c>
      <c r="AT1267" s="244" t="s">
        <v>160</v>
      </c>
      <c r="AU1267" s="244" t="s">
        <v>81</v>
      </c>
      <c r="AY1267" s="18" t="s">
        <v>158</v>
      </c>
      <c r="BE1267" s="245">
        <f>IF(N1267="základní",J1267,0)</f>
        <v>0</v>
      </c>
      <c r="BF1267" s="245">
        <f>IF(N1267="snížená",J1267,0)</f>
        <v>0</v>
      </c>
      <c r="BG1267" s="245">
        <f>IF(N1267="zákl. přenesená",J1267,0)</f>
        <v>0</v>
      </c>
      <c r="BH1267" s="245">
        <f>IF(N1267="sníž. přenesená",J1267,0)</f>
        <v>0</v>
      </c>
      <c r="BI1267" s="245">
        <f>IF(N1267="nulová",J1267,0)</f>
        <v>0</v>
      </c>
      <c r="BJ1267" s="18" t="s">
        <v>165</v>
      </c>
      <c r="BK1267" s="245">
        <f>ROUND(I1267*H1267,2)</f>
        <v>0</v>
      </c>
      <c r="BL1267" s="18" t="s">
        <v>210</v>
      </c>
      <c r="BM1267" s="244" t="s">
        <v>2070</v>
      </c>
    </row>
    <row r="1268" s="12" customFormat="1" ht="22.8" customHeight="1">
      <c r="A1268" s="12"/>
      <c r="B1268" s="217"/>
      <c r="C1268" s="218"/>
      <c r="D1268" s="219" t="s">
        <v>72</v>
      </c>
      <c r="E1268" s="231" t="s">
        <v>1794</v>
      </c>
      <c r="F1268" s="231" t="s">
        <v>2071</v>
      </c>
      <c r="G1268" s="218"/>
      <c r="H1268" s="218"/>
      <c r="I1268" s="221"/>
      <c r="J1268" s="232">
        <f>BK1268</f>
        <v>0</v>
      </c>
      <c r="K1268" s="218"/>
      <c r="L1268" s="223"/>
      <c r="M1268" s="224"/>
      <c r="N1268" s="225"/>
      <c r="O1268" s="225"/>
      <c r="P1268" s="226">
        <f>SUM(P1269:P1304)</f>
        <v>0</v>
      </c>
      <c r="Q1268" s="225"/>
      <c r="R1268" s="226">
        <f>SUM(R1269:R1304)</f>
        <v>0.035336000000000006</v>
      </c>
      <c r="S1268" s="225"/>
      <c r="T1268" s="227">
        <f>SUM(T1269:T1304)</f>
        <v>0.0040000000000000001</v>
      </c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R1268" s="228" t="s">
        <v>81</v>
      </c>
      <c r="AT1268" s="229" t="s">
        <v>72</v>
      </c>
      <c r="AU1268" s="229" t="s">
        <v>79</v>
      </c>
      <c r="AY1268" s="228" t="s">
        <v>158</v>
      </c>
      <c r="BK1268" s="230">
        <f>SUM(BK1269:BK1304)</f>
        <v>0</v>
      </c>
    </row>
    <row r="1269" s="2" customFormat="1" ht="16.5" customHeight="1">
      <c r="A1269" s="39"/>
      <c r="B1269" s="40"/>
      <c r="C1269" s="279" t="s">
        <v>2072</v>
      </c>
      <c r="D1269" s="279" t="s">
        <v>355</v>
      </c>
      <c r="E1269" s="280" t="s">
        <v>2073</v>
      </c>
      <c r="F1269" s="281" t="s">
        <v>2074</v>
      </c>
      <c r="G1269" s="282" t="s">
        <v>198</v>
      </c>
      <c r="H1269" s="283">
        <v>120</v>
      </c>
      <c r="I1269" s="284"/>
      <c r="J1269" s="285">
        <f>ROUND(I1269*H1269,2)</f>
        <v>0</v>
      </c>
      <c r="K1269" s="281" t="s">
        <v>164</v>
      </c>
      <c r="L1269" s="286"/>
      <c r="M1269" s="287" t="s">
        <v>1</v>
      </c>
      <c r="N1269" s="288" t="s">
        <v>40</v>
      </c>
      <c r="O1269" s="93"/>
      <c r="P1269" s="242">
        <f>O1269*H1269</f>
        <v>0</v>
      </c>
      <c r="Q1269" s="242">
        <v>0.00010000000000000001</v>
      </c>
      <c r="R1269" s="242">
        <f>Q1269*H1269</f>
        <v>0.012</v>
      </c>
      <c r="S1269" s="242">
        <v>0</v>
      </c>
      <c r="T1269" s="243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44" t="s">
        <v>254</v>
      </c>
      <c r="AT1269" s="244" t="s">
        <v>355</v>
      </c>
      <c r="AU1269" s="244" t="s">
        <v>81</v>
      </c>
      <c r="AY1269" s="18" t="s">
        <v>158</v>
      </c>
      <c r="BE1269" s="245">
        <f>IF(N1269="základní",J1269,0)</f>
        <v>0</v>
      </c>
      <c r="BF1269" s="245">
        <f>IF(N1269="snížená",J1269,0)</f>
        <v>0</v>
      </c>
      <c r="BG1269" s="245">
        <f>IF(N1269="zákl. přenesená",J1269,0)</f>
        <v>0</v>
      </c>
      <c r="BH1269" s="245">
        <f>IF(N1269="sníž. přenesená",J1269,0)</f>
        <v>0</v>
      </c>
      <c r="BI1269" s="245">
        <f>IF(N1269="nulová",J1269,0)</f>
        <v>0</v>
      </c>
      <c r="BJ1269" s="18" t="s">
        <v>165</v>
      </c>
      <c r="BK1269" s="245">
        <f>ROUND(I1269*H1269,2)</f>
        <v>0</v>
      </c>
      <c r="BL1269" s="18" t="s">
        <v>210</v>
      </c>
      <c r="BM1269" s="244" t="s">
        <v>2075</v>
      </c>
    </row>
    <row r="1270" s="14" customFormat="1">
      <c r="A1270" s="14"/>
      <c r="B1270" s="257"/>
      <c r="C1270" s="258"/>
      <c r="D1270" s="248" t="s">
        <v>166</v>
      </c>
      <c r="E1270" s="259" t="s">
        <v>1</v>
      </c>
      <c r="F1270" s="260" t="s">
        <v>2076</v>
      </c>
      <c r="G1270" s="258"/>
      <c r="H1270" s="261">
        <v>120</v>
      </c>
      <c r="I1270" s="262"/>
      <c r="J1270" s="258"/>
      <c r="K1270" s="258"/>
      <c r="L1270" s="263"/>
      <c r="M1270" s="264"/>
      <c r="N1270" s="265"/>
      <c r="O1270" s="265"/>
      <c r="P1270" s="265"/>
      <c r="Q1270" s="265"/>
      <c r="R1270" s="265"/>
      <c r="S1270" s="265"/>
      <c r="T1270" s="26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67" t="s">
        <v>166</v>
      </c>
      <c r="AU1270" s="267" t="s">
        <v>81</v>
      </c>
      <c r="AV1270" s="14" t="s">
        <v>81</v>
      </c>
      <c r="AW1270" s="14" t="s">
        <v>30</v>
      </c>
      <c r="AX1270" s="14" t="s">
        <v>73</v>
      </c>
      <c r="AY1270" s="267" t="s">
        <v>158</v>
      </c>
    </row>
    <row r="1271" s="15" customFormat="1">
      <c r="A1271" s="15"/>
      <c r="B1271" s="268"/>
      <c r="C1271" s="269"/>
      <c r="D1271" s="248" t="s">
        <v>166</v>
      </c>
      <c r="E1271" s="270" t="s">
        <v>1</v>
      </c>
      <c r="F1271" s="271" t="s">
        <v>169</v>
      </c>
      <c r="G1271" s="269"/>
      <c r="H1271" s="272">
        <v>120</v>
      </c>
      <c r="I1271" s="273"/>
      <c r="J1271" s="269"/>
      <c r="K1271" s="269"/>
      <c r="L1271" s="274"/>
      <c r="M1271" s="275"/>
      <c r="N1271" s="276"/>
      <c r="O1271" s="276"/>
      <c r="P1271" s="276"/>
      <c r="Q1271" s="276"/>
      <c r="R1271" s="276"/>
      <c r="S1271" s="276"/>
      <c r="T1271" s="277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78" t="s">
        <v>166</v>
      </c>
      <c r="AU1271" s="278" t="s">
        <v>81</v>
      </c>
      <c r="AV1271" s="15" t="s">
        <v>165</v>
      </c>
      <c r="AW1271" s="15" t="s">
        <v>30</v>
      </c>
      <c r="AX1271" s="15" t="s">
        <v>79</v>
      </c>
      <c r="AY1271" s="278" t="s">
        <v>158</v>
      </c>
    </row>
    <row r="1272" s="2" customFormat="1" ht="21.75" customHeight="1">
      <c r="A1272" s="39"/>
      <c r="B1272" s="40"/>
      <c r="C1272" s="279" t="s">
        <v>1192</v>
      </c>
      <c r="D1272" s="279" t="s">
        <v>355</v>
      </c>
      <c r="E1272" s="280" t="s">
        <v>2077</v>
      </c>
      <c r="F1272" s="281" t="s">
        <v>2078</v>
      </c>
      <c r="G1272" s="282" t="s">
        <v>198</v>
      </c>
      <c r="H1272" s="283">
        <v>96</v>
      </c>
      <c r="I1272" s="284"/>
      <c r="J1272" s="285">
        <f>ROUND(I1272*H1272,2)</f>
        <v>0</v>
      </c>
      <c r="K1272" s="281" t="s">
        <v>1</v>
      </c>
      <c r="L1272" s="286"/>
      <c r="M1272" s="287" t="s">
        <v>1</v>
      </c>
      <c r="N1272" s="288" t="s">
        <v>40</v>
      </c>
      <c r="O1272" s="93"/>
      <c r="P1272" s="242">
        <f>O1272*H1272</f>
        <v>0</v>
      </c>
      <c r="Q1272" s="242">
        <v>0</v>
      </c>
      <c r="R1272" s="242">
        <f>Q1272*H1272</f>
        <v>0</v>
      </c>
      <c r="S1272" s="242">
        <v>0</v>
      </c>
      <c r="T1272" s="243">
        <f>S1272*H1272</f>
        <v>0</v>
      </c>
      <c r="U1272" s="39"/>
      <c r="V1272" s="39"/>
      <c r="W1272" s="39"/>
      <c r="X1272" s="39"/>
      <c r="Y1272" s="39"/>
      <c r="Z1272" s="39"/>
      <c r="AA1272" s="39"/>
      <c r="AB1272" s="39"/>
      <c r="AC1272" s="39"/>
      <c r="AD1272" s="39"/>
      <c r="AE1272" s="39"/>
      <c r="AR1272" s="244" t="s">
        <v>254</v>
      </c>
      <c r="AT1272" s="244" t="s">
        <v>355</v>
      </c>
      <c r="AU1272" s="244" t="s">
        <v>81</v>
      </c>
      <c r="AY1272" s="18" t="s">
        <v>158</v>
      </c>
      <c r="BE1272" s="245">
        <f>IF(N1272="základní",J1272,0)</f>
        <v>0</v>
      </c>
      <c r="BF1272" s="245">
        <f>IF(N1272="snížená",J1272,0)</f>
        <v>0</v>
      </c>
      <c r="BG1272" s="245">
        <f>IF(N1272="zákl. přenesená",J1272,0)</f>
        <v>0</v>
      </c>
      <c r="BH1272" s="245">
        <f>IF(N1272="sníž. přenesená",J1272,0)</f>
        <v>0</v>
      </c>
      <c r="BI1272" s="245">
        <f>IF(N1272="nulová",J1272,0)</f>
        <v>0</v>
      </c>
      <c r="BJ1272" s="18" t="s">
        <v>165</v>
      </c>
      <c r="BK1272" s="245">
        <f>ROUND(I1272*H1272,2)</f>
        <v>0</v>
      </c>
      <c r="BL1272" s="18" t="s">
        <v>210</v>
      </c>
      <c r="BM1272" s="244" t="s">
        <v>2079</v>
      </c>
    </row>
    <row r="1273" s="14" customFormat="1">
      <c r="A1273" s="14"/>
      <c r="B1273" s="257"/>
      <c r="C1273" s="258"/>
      <c r="D1273" s="248" t="s">
        <v>166</v>
      </c>
      <c r="E1273" s="259" t="s">
        <v>1</v>
      </c>
      <c r="F1273" s="260" t="s">
        <v>2080</v>
      </c>
      <c r="G1273" s="258"/>
      <c r="H1273" s="261">
        <v>96</v>
      </c>
      <c r="I1273" s="262"/>
      <c r="J1273" s="258"/>
      <c r="K1273" s="258"/>
      <c r="L1273" s="263"/>
      <c r="M1273" s="264"/>
      <c r="N1273" s="265"/>
      <c r="O1273" s="265"/>
      <c r="P1273" s="265"/>
      <c r="Q1273" s="265"/>
      <c r="R1273" s="265"/>
      <c r="S1273" s="265"/>
      <c r="T1273" s="266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7" t="s">
        <v>166</v>
      </c>
      <c r="AU1273" s="267" t="s">
        <v>81</v>
      </c>
      <c r="AV1273" s="14" t="s">
        <v>81</v>
      </c>
      <c r="AW1273" s="14" t="s">
        <v>30</v>
      </c>
      <c r="AX1273" s="14" t="s">
        <v>73</v>
      </c>
      <c r="AY1273" s="267" t="s">
        <v>158</v>
      </c>
    </row>
    <row r="1274" s="15" customFormat="1">
      <c r="A1274" s="15"/>
      <c r="B1274" s="268"/>
      <c r="C1274" s="269"/>
      <c r="D1274" s="248" t="s">
        <v>166</v>
      </c>
      <c r="E1274" s="270" t="s">
        <v>1</v>
      </c>
      <c r="F1274" s="271" t="s">
        <v>169</v>
      </c>
      <c r="G1274" s="269"/>
      <c r="H1274" s="272">
        <v>96</v>
      </c>
      <c r="I1274" s="273"/>
      <c r="J1274" s="269"/>
      <c r="K1274" s="269"/>
      <c r="L1274" s="274"/>
      <c r="M1274" s="275"/>
      <c r="N1274" s="276"/>
      <c r="O1274" s="276"/>
      <c r="P1274" s="276"/>
      <c r="Q1274" s="276"/>
      <c r="R1274" s="276"/>
      <c r="S1274" s="276"/>
      <c r="T1274" s="277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8" t="s">
        <v>166</v>
      </c>
      <c r="AU1274" s="278" t="s">
        <v>81</v>
      </c>
      <c r="AV1274" s="15" t="s">
        <v>165</v>
      </c>
      <c r="AW1274" s="15" t="s">
        <v>30</v>
      </c>
      <c r="AX1274" s="15" t="s">
        <v>79</v>
      </c>
      <c r="AY1274" s="278" t="s">
        <v>158</v>
      </c>
    </row>
    <row r="1275" s="2" customFormat="1" ht="21.75" customHeight="1">
      <c r="A1275" s="39"/>
      <c r="B1275" s="40"/>
      <c r="C1275" s="233" t="s">
        <v>2081</v>
      </c>
      <c r="D1275" s="233" t="s">
        <v>160</v>
      </c>
      <c r="E1275" s="234" t="s">
        <v>2082</v>
      </c>
      <c r="F1275" s="235" t="s">
        <v>2083</v>
      </c>
      <c r="G1275" s="236" t="s">
        <v>198</v>
      </c>
      <c r="H1275" s="237">
        <v>20</v>
      </c>
      <c r="I1275" s="238"/>
      <c r="J1275" s="239">
        <f>ROUND(I1275*H1275,2)</f>
        <v>0</v>
      </c>
      <c r="K1275" s="235" t="s">
        <v>164</v>
      </c>
      <c r="L1275" s="45"/>
      <c r="M1275" s="240" t="s">
        <v>1</v>
      </c>
      <c r="N1275" s="241" t="s">
        <v>40</v>
      </c>
      <c r="O1275" s="93"/>
      <c r="P1275" s="242">
        <f>O1275*H1275</f>
        <v>0</v>
      </c>
      <c r="Q1275" s="242">
        <v>0</v>
      </c>
      <c r="R1275" s="242">
        <f>Q1275*H1275</f>
        <v>0</v>
      </c>
      <c r="S1275" s="242">
        <v>0</v>
      </c>
      <c r="T1275" s="243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44" t="s">
        <v>165</v>
      </c>
      <c r="AT1275" s="244" t="s">
        <v>160</v>
      </c>
      <c r="AU1275" s="244" t="s">
        <v>81</v>
      </c>
      <c r="AY1275" s="18" t="s">
        <v>158</v>
      </c>
      <c r="BE1275" s="245">
        <f>IF(N1275="základní",J1275,0)</f>
        <v>0</v>
      </c>
      <c r="BF1275" s="245">
        <f>IF(N1275="snížená",J1275,0)</f>
        <v>0</v>
      </c>
      <c r="BG1275" s="245">
        <f>IF(N1275="zákl. přenesená",J1275,0)</f>
        <v>0</v>
      </c>
      <c r="BH1275" s="245">
        <f>IF(N1275="sníž. přenesená",J1275,0)</f>
        <v>0</v>
      </c>
      <c r="BI1275" s="245">
        <f>IF(N1275="nulová",J1275,0)</f>
        <v>0</v>
      </c>
      <c r="BJ1275" s="18" t="s">
        <v>165</v>
      </c>
      <c r="BK1275" s="245">
        <f>ROUND(I1275*H1275,2)</f>
        <v>0</v>
      </c>
      <c r="BL1275" s="18" t="s">
        <v>165</v>
      </c>
      <c r="BM1275" s="244" t="s">
        <v>2084</v>
      </c>
    </row>
    <row r="1276" s="2" customFormat="1" ht="16.5" customHeight="1">
      <c r="A1276" s="39"/>
      <c r="B1276" s="40"/>
      <c r="C1276" s="279" t="s">
        <v>1195</v>
      </c>
      <c r="D1276" s="279" t="s">
        <v>355</v>
      </c>
      <c r="E1276" s="280" t="s">
        <v>2085</v>
      </c>
      <c r="F1276" s="281" t="s">
        <v>2086</v>
      </c>
      <c r="G1276" s="282" t="s">
        <v>198</v>
      </c>
      <c r="H1276" s="283">
        <v>24</v>
      </c>
      <c r="I1276" s="284"/>
      <c r="J1276" s="285">
        <f>ROUND(I1276*H1276,2)</f>
        <v>0</v>
      </c>
      <c r="K1276" s="281" t="s">
        <v>164</v>
      </c>
      <c r="L1276" s="286"/>
      <c r="M1276" s="287" t="s">
        <v>1</v>
      </c>
      <c r="N1276" s="288" t="s">
        <v>40</v>
      </c>
      <c r="O1276" s="93"/>
      <c r="P1276" s="242">
        <f>O1276*H1276</f>
        <v>0</v>
      </c>
      <c r="Q1276" s="242">
        <v>0.00023000000000000001</v>
      </c>
      <c r="R1276" s="242">
        <f>Q1276*H1276</f>
        <v>0.0055200000000000006</v>
      </c>
      <c r="S1276" s="242">
        <v>0</v>
      </c>
      <c r="T1276" s="243">
        <f>S1276*H1276</f>
        <v>0</v>
      </c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R1276" s="244" t="s">
        <v>183</v>
      </c>
      <c r="AT1276" s="244" t="s">
        <v>355</v>
      </c>
      <c r="AU1276" s="244" t="s">
        <v>81</v>
      </c>
      <c r="AY1276" s="18" t="s">
        <v>158</v>
      </c>
      <c r="BE1276" s="245">
        <f>IF(N1276="základní",J1276,0)</f>
        <v>0</v>
      </c>
      <c r="BF1276" s="245">
        <f>IF(N1276="snížená",J1276,0)</f>
        <v>0</v>
      </c>
      <c r="BG1276" s="245">
        <f>IF(N1276="zákl. přenesená",J1276,0)</f>
        <v>0</v>
      </c>
      <c r="BH1276" s="245">
        <f>IF(N1276="sníž. přenesená",J1276,0)</f>
        <v>0</v>
      </c>
      <c r="BI1276" s="245">
        <f>IF(N1276="nulová",J1276,0)</f>
        <v>0</v>
      </c>
      <c r="BJ1276" s="18" t="s">
        <v>165</v>
      </c>
      <c r="BK1276" s="245">
        <f>ROUND(I1276*H1276,2)</f>
        <v>0</v>
      </c>
      <c r="BL1276" s="18" t="s">
        <v>165</v>
      </c>
      <c r="BM1276" s="244" t="s">
        <v>2087</v>
      </c>
    </row>
    <row r="1277" s="14" customFormat="1">
      <c r="A1277" s="14"/>
      <c r="B1277" s="257"/>
      <c r="C1277" s="258"/>
      <c r="D1277" s="248" t="s">
        <v>166</v>
      </c>
      <c r="E1277" s="259" t="s">
        <v>1</v>
      </c>
      <c r="F1277" s="260" t="s">
        <v>2088</v>
      </c>
      <c r="G1277" s="258"/>
      <c r="H1277" s="261">
        <v>24</v>
      </c>
      <c r="I1277" s="262"/>
      <c r="J1277" s="258"/>
      <c r="K1277" s="258"/>
      <c r="L1277" s="263"/>
      <c r="M1277" s="264"/>
      <c r="N1277" s="265"/>
      <c r="O1277" s="265"/>
      <c r="P1277" s="265"/>
      <c r="Q1277" s="265"/>
      <c r="R1277" s="265"/>
      <c r="S1277" s="265"/>
      <c r="T1277" s="266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7" t="s">
        <v>166</v>
      </c>
      <c r="AU1277" s="267" t="s">
        <v>81</v>
      </c>
      <c r="AV1277" s="14" t="s">
        <v>81</v>
      </c>
      <c r="AW1277" s="14" t="s">
        <v>30</v>
      </c>
      <c r="AX1277" s="14" t="s">
        <v>79</v>
      </c>
      <c r="AY1277" s="267" t="s">
        <v>158</v>
      </c>
    </row>
    <row r="1278" s="2" customFormat="1" ht="16.5" customHeight="1">
      <c r="A1278" s="39"/>
      <c r="B1278" s="40"/>
      <c r="C1278" s="233" t="s">
        <v>2089</v>
      </c>
      <c r="D1278" s="233" t="s">
        <v>160</v>
      </c>
      <c r="E1278" s="234" t="s">
        <v>2090</v>
      </c>
      <c r="F1278" s="235" t="s">
        <v>2091</v>
      </c>
      <c r="G1278" s="236" t="s">
        <v>198</v>
      </c>
      <c r="H1278" s="237">
        <v>20</v>
      </c>
      <c r="I1278" s="238"/>
      <c r="J1278" s="239">
        <f>ROUND(I1278*H1278,2)</f>
        <v>0</v>
      </c>
      <c r="K1278" s="235" t="s">
        <v>164</v>
      </c>
      <c r="L1278" s="45"/>
      <c r="M1278" s="240" t="s">
        <v>1</v>
      </c>
      <c r="N1278" s="241" t="s">
        <v>40</v>
      </c>
      <c r="O1278" s="93"/>
      <c r="P1278" s="242">
        <f>O1278*H1278</f>
        <v>0</v>
      </c>
      <c r="Q1278" s="242">
        <v>0</v>
      </c>
      <c r="R1278" s="242">
        <f>Q1278*H1278</f>
        <v>0</v>
      </c>
      <c r="S1278" s="242">
        <v>0</v>
      </c>
      <c r="T1278" s="243">
        <f>S1278*H1278</f>
        <v>0</v>
      </c>
      <c r="U1278" s="39"/>
      <c r="V1278" s="39"/>
      <c r="W1278" s="39"/>
      <c r="X1278" s="39"/>
      <c r="Y1278" s="39"/>
      <c r="Z1278" s="39"/>
      <c r="AA1278" s="39"/>
      <c r="AB1278" s="39"/>
      <c r="AC1278" s="39"/>
      <c r="AD1278" s="39"/>
      <c r="AE1278" s="39"/>
      <c r="AR1278" s="244" t="s">
        <v>210</v>
      </c>
      <c r="AT1278" s="244" t="s">
        <v>160</v>
      </c>
      <c r="AU1278" s="244" t="s">
        <v>81</v>
      </c>
      <c r="AY1278" s="18" t="s">
        <v>158</v>
      </c>
      <c r="BE1278" s="245">
        <f>IF(N1278="základní",J1278,0)</f>
        <v>0</v>
      </c>
      <c r="BF1278" s="245">
        <f>IF(N1278="snížená",J1278,0)</f>
        <v>0</v>
      </c>
      <c r="BG1278" s="245">
        <f>IF(N1278="zákl. přenesená",J1278,0)</f>
        <v>0</v>
      </c>
      <c r="BH1278" s="245">
        <f>IF(N1278="sníž. přenesená",J1278,0)</f>
        <v>0</v>
      </c>
      <c r="BI1278" s="245">
        <f>IF(N1278="nulová",J1278,0)</f>
        <v>0</v>
      </c>
      <c r="BJ1278" s="18" t="s">
        <v>165</v>
      </c>
      <c r="BK1278" s="245">
        <f>ROUND(I1278*H1278,2)</f>
        <v>0</v>
      </c>
      <c r="BL1278" s="18" t="s">
        <v>210</v>
      </c>
      <c r="BM1278" s="244" t="s">
        <v>2092</v>
      </c>
    </row>
    <row r="1279" s="2" customFormat="1" ht="16.5" customHeight="1">
      <c r="A1279" s="39"/>
      <c r="B1279" s="40"/>
      <c r="C1279" s="279" t="s">
        <v>1199</v>
      </c>
      <c r="D1279" s="279" t="s">
        <v>355</v>
      </c>
      <c r="E1279" s="280" t="s">
        <v>2093</v>
      </c>
      <c r="F1279" s="281" t="s">
        <v>2094</v>
      </c>
      <c r="G1279" s="282" t="s">
        <v>198</v>
      </c>
      <c r="H1279" s="283">
        <v>24</v>
      </c>
      <c r="I1279" s="284"/>
      <c r="J1279" s="285">
        <f>ROUND(I1279*H1279,2)</f>
        <v>0</v>
      </c>
      <c r="K1279" s="281" t="s">
        <v>164</v>
      </c>
      <c r="L1279" s="286"/>
      <c r="M1279" s="287" t="s">
        <v>1</v>
      </c>
      <c r="N1279" s="288" t="s">
        <v>40</v>
      </c>
      <c r="O1279" s="93"/>
      <c r="P1279" s="242">
        <f>O1279*H1279</f>
        <v>0</v>
      </c>
      <c r="Q1279" s="242">
        <v>2.0000000000000002E-05</v>
      </c>
      <c r="R1279" s="242">
        <f>Q1279*H1279</f>
        <v>0.00048000000000000007</v>
      </c>
      <c r="S1279" s="242">
        <v>0</v>
      </c>
      <c r="T1279" s="243">
        <f>S1279*H1279</f>
        <v>0</v>
      </c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R1279" s="244" t="s">
        <v>254</v>
      </c>
      <c r="AT1279" s="244" t="s">
        <v>355</v>
      </c>
      <c r="AU1279" s="244" t="s">
        <v>81</v>
      </c>
      <c r="AY1279" s="18" t="s">
        <v>158</v>
      </c>
      <c r="BE1279" s="245">
        <f>IF(N1279="základní",J1279,0)</f>
        <v>0</v>
      </c>
      <c r="BF1279" s="245">
        <f>IF(N1279="snížená",J1279,0)</f>
        <v>0</v>
      </c>
      <c r="BG1279" s="245">
        <f>IF(N1279="zákl. přenesená",J1279,0)</f>
        <v>0</v>
      </c>
      <c r="BH1279" s="245">
        <f>IF(N1279="sníž. přenesená",J1279,0)</f>
        <v>0</v>
      </c>
      <c r="BI1279" s="245">
        <f>IF(N1279="nulová",J1279,0)</f>
        <v>0</v>
      </c>
      <c r="BJ1279" s="18" t="s">
        <v>165</v>
      </c>
      <c r="BK1279" s="245">
        <f>ROUND(I1279*H1279,2)</f>
        <v>0</v>
      </c>
      <c r="BL1279" s="18" t="s">
        <v>210</v>
      </c>
      <c r="BM1279" s="244" t="s">
        <v>2095</v>
      </c>
    </row>
    <row r="1280" s="14" customFormat="1">
      <c r="A1280" s="14"/>
      <c r="B1280" s="257"/>
      <c r="C1280" s="258"/>
      <c r="D1280" s="248" t="s">
        <v>166</v>
      </c>
      <c r="E1280" s="259" t="s">
        <v>1</v>
      </c>
      <c r="F1280" s="260" t="s">
        <v>2096</v>
      </c>
      <c r="G1280" s="258"/>
      <c r="H1280" s="261">
        <v>24</v>
      </c>
      <c r="I1280" s="262"/>
      <c r="J1280" s="258"/>
      <c r="K1280" s="258"/>
      <c r="L1280" s="263"/>
      <c r="M1280" s="264"/>
      <c r="N1280" s="265"/>
      <c r="O1280" s="265"/>
      <c r="P1280" s="265"/>
      <c r="Q1280" s="265"/>
      <c r="R1280" s="265"/>
      <c r="S1280" s="265"/>
      <c r="T1280" s="26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7" t="s">
        <v>166</v>
      </c>
      <c r="AU1280" s="267" t="s">
        <v>81</v>
      </c>
      <c r="AV1280" s="14" t="s">
        <v>81</v>
      </c>
      <c r="AW1280" s="14" t="s">
        <v>30</v>
      </c>
      <c r="AX1280" s="14" t="s">
        <v>73</v>
      </c>
      <c r="AY1280" s="267" t="s">
        <v>158</v>
      </c>
    </row>
    <row r="1281" s="15" customFormat="1">
      <c r="A1281" s="15"/>
      <c r="B1281" s="268"/>
      <c r="C1281" s="269"/>
      <c r="D1281" s="248" t="s">
        <v>166</v>
      </c>
      <c r="E1281" s="270" t="s">
        <v>1</v>
      </c>
      <c r="F1281" s="271" t="s">
        <v>169</v>
      </c>
      <c r="G1281" s="269"/>
      <c r="H1281" s="272">
        <v>24</v>
      </c>
      <c r="I1281" s="273"/>
      <c r="J1281" s="269"/>
      <c r="K1281" s="269"/>
      <c r="L1281" s="274"/>
      <c r="M1281" s="275"/>
      <c r="N1281" s="276"/>
      <c r="O1281" s="276"/>
      <c r="P1281" s="276"/>
      <c r="Q1281" s="276"/>
      <c r="R1281" s="276"/>
      <c r="S1281" s="276"/>
      <c r="T1281" s="277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8" t="s">
        <v>166</v>
      </c>
      <c r="AU1281" s="278" t="s">
        <v>81</v>
      </c>
      <c r="AV1281" s="15" t="s">
        <v>165</v>
      </c>
      <c r="AW1281" s="15" t="s">
        <v>30</v>
      </c>
      <c r="AX1281" s="15" t="s">
        <v>79</v>
      </c>
      <c r="AY1281" s="278" t="s">
        <v>158</v>
      </c>
    </row>
    <row r="1282" s="2" customFormat="1" ht="16.5" customHeight="1">
      <c r="A1282" s="39"/>
      <c r="B1282" s="40"/>
      <c r="C1282" s="233" t="s">
        <v>2097</v>
      </c>
      <c r="D1282" s="233" t="s">
        <v>160</v>
      </c>
      <c r="E1282" s="234" t="s">
        <v>2090</v>
      </c>
      <c r="F1282" s="235" t="s">
        <v>2091</v>
      </c>
      <c r="G1282" s="236" t="s">
        <v>198</v>
      </c>
      <c r="H1282" s="237">
        <v>20</v>
      </c>
      <c r="I1282" s="238"/>
      <c r="J1282" s="239">
        <f>ROUND(I1282*H1282,2)</f>
        <v>0</v>
      </c>
      <c r="K1282" s="235" t="s">
        <v>164</v>
      </c>
      <c r="L1282" s="45"/>
      <c r="M1282" s="240" t="s">
        <v>1</v>
      </c>
      <c r="N1282" s="241" t="s">
        <v>40</v>
      </c>
      <c r="O1282" s="93"/>
      <c r="P1282" s="242">
        <f>O1282*H1282</f>
        <v>0</v>
      </c>
      <c r="Q1282" s="242">
        <v>0</v>
      </c>
      <c r="R1282" s="242">
        <f>Q1282*H1282</f>
        <v>0</v>
      </c>
      <c r="S1282" s="242">
        <v>0</v>
      </c>
      <c r="T1282" s="243">
        <f>S1282*H1282</f>
        <v>0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44" t="s">
        <v>210</v>
      </c>
      <c r="AT1282" s="244" t="s">
        <v>160</v>
      </c>
      <c r="AU1282" s="244" t="s">
        <v>81</v>
      </c>
      <c r="AY1282" s="18" t="s">
        <v>158</v>
      </c>
      <c r="BE1282" s="245">
        <f>IF(N1282="základní",J1282,0)</f>
        <v>0</v>
      </c>
      <c r="BF1282" s="245">
        <f>IF(N1282="snížená",J1282,0)</f>
        <v>0</v>
      </c>
      <c r="BG1282" s="245">
        <f>IF(N1282="zákl. přenesená",J1282,0)</f>
        <v>0</v>
      </c>
      <c r="BH1282" s="245">
        <f>IF(N1282="sníž. přenesená",J1282,0)</f>
        <v>0</v>
      </c>
      <c r="BI1282" s="245">
        <f>IF(N1282="nulová",J1282,0)</f>
        <v>0</v>
      </c>
      <c r="BJ1282" s="18" t="s">
        <v>165</v>
      </c>
      <c r="BK1282" s="245">
        <f>ROUND(I1282*H1282,2)</f>
        <v>0</v>
      </c>
      <c r="BL1282" s="18" t="s">
        <v>210</v>
      </c>
      <c r="BM1282" s="244" t="s">
        <v>2098</v>
      </c>
    </row>
    <row r="1283" s="2" customFormat="1" ht="16.5" customHeight="1">
      <c r="A1283" s="39"/>
      <c r="B1283" s="40"/>
      <c r="C1283" s="279" t="s">
        <v>1202</v>
      </c>
      <c r="D1283" s="279" t="s">
        <v>355</v>
      </c>
      <c r="E1283" s="280" t="s">
        <v>2099</v>
      </c>
      <c r="F1283" s="281" t="s">
        <v>2100</v>
      </c>
      <c r="G1283" s="282" t="s">
        <v>198</v>
      </c>
      <c r="H1283" s="283">
        <v>28.800000000000001</v>
      </c>
      <c r="I1283" s="284"/>
      <c r="J1283" s="285">
        <f>ROUND(I1283*H1283,2)</f>
        <v>0</v>
      </c>
      <c r="K1283" s="281" t="s">
        <v>164</v>
      </c>
      <c r="L1283" s="286"/>
      <c r="M1283" s="287" t="s">
        <v>1</v>
      </c>
      <c r="N1283" s="288" t="s">
        <v>40</v>
      </c>
      <c r="O1283" s="93"/>
      <c r="P1283" s="242">
        <f>O1283*H1283</f>
        <v>0</v>
      </c>
      <c r="Q1283" s="242">
        <v>0.00022000000000000001</v>
      </c>
      <c r="R1283" s="242">
        <f>Q1283*H1283</f>
        <v>0.0063360000000000005</v>
      </c>
      <c r="S1283" s="242">
        <v>0</v>
      </c>
      <c r="T1283" s="243">
        <f>S1283*H1283</f>
        <v>0</v>
      </c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R1283" s="244" t="s">
        <v>254</v>
      </c>
      <c r="AT1283" s="244" t="s">
        <v>355</v>
      </c>
      <c r="AU1283" s="244" t="s">
        <v>81</v>
      </c>
      <c r="AY1283" s="18" t="s">
        <v>158</v>
      </c>
      <c r="BE1283" s="245">
        <f>IF(N1283="základní",J1283,0)</f>
        <v>0</v>
      </c>
      <c r="BF1283" s="245">
        <f>IF(N1283="snížená",J1283,0)</f>
        <v>0</v>
      </c>
      <c r="BG1283" s="245">
        <f>IF(N1283="zákl. přenesená",J1283,0)</f>
        <v>0</v>
      </c>
      <c r="BH1283" s="245">
        <f>IF(N1283="sníž. přenesená",J1283,0)</f>
        <v>0</v>
      </c>
      <c r="BI1283" s="245">
        <f>IF(N1283="nulová",J1283,0)</f>
        <v>0</v>
      </c>
      <c r="BJ1283" s="18" t="s">
        <v>165</v>
      </c>
      <c r="BK1283" s="245">
        <f>ROUND(I1283*H1283,2)</f>
        <v>0</v>
      </c>
      <c r="BL1283" s="18" t="s">
        <v>210</v>
      </c>
      <c r="BM1283" s="244" t="s">
        <v>2101</v>
      </c>
    </row>
    <row r="1284" s="14" customFormat="1">
      <c r="A1284" s="14"/>
      <c r="B1284" s="257"/>
      <c r="C1284" s="258"/>
      <c r="D1284" s="248" t="s">
        <v>166</v>
      </c>
      <c r="E1284" s="259" t="s">
        <v>1</v>
      </c>
      <c r="F1284" s="260" t="s">
        <v>2088</v>
      </c>
      <c r="G1284" s="258"/>
      <c r="H1284" s="261">
        <v>24</v>
      </c>
      <c r="I1284" s="262"/>
      <c r="J1284" s="258"/>
      <c r="K1284" s="258"/>
      <c r="L1284" s="263"/>
      <c r="M1284" s="264"/>
      <c r="N1284" s="265"/>
      <c r="O1284" s="265"/>
      <c r="P1284" s="265"/>
      <c r="Q1284" s="265"/>
      <c r="R1284" s="265"/>
      <c r="S1284" s="265"/>
      <c r="T1284" s="26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7" t="s">
        <v>166</v>
      </c>
      <c r="AU1284" s="267" t="s">
        <v>81</v>
      </c>
      <c r="AV1284" s="14" t="s">
        <v>81</v>
      </c>
      <c r="AW1284" s="14" t="s">
        <v>30</v>
      </c>
      <c r="AX1284" s="14" t="s">
        <v>79</v>
      </c>
      <c r="AY1284" s="267" t="s">
        <v>158</v>
      </c>
    </row>
    <row r="1285" s="14" customFormat="1">
      <c r="A1285" s="14"/>
      <c r="B1285" s="257"/>
      <c r="C1285" s="258"/>
      <c r="D1285" s="248" t="s">
        <v>166</v>
      </c>
      <c r="E1285" s="258"/>
      <c r="F1285" s="260" t="s">
        <v>2102</v>
      </c>
      <c r="G1285" s="258"/>
      <c r="H1285" s="261">
        <v>28.800000000000001</v>
      </c>
      <c r="I1285" s="262"/>
      <c r="J1285" s="258"/>
      <c r="K1285" s="258"/>
      <c r="L1285" s="263"/>
      <c r="M1285" s="264"/>
      <c r="N1285" s="265"/>
      <c r="O1285" s="265"/>
      <c r="P1285" s="265"/>
      <c r="Q1285" s="265"/>
      <c r="R1285" s="265"/>
      <c r="S1285" s="265"/>
      <c r="T1285" s="266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7" t="s">
        <v>166</v>
      </c>
      <c r="AU1285" s="267" t="s">
        <v>81</v>
      </c>
      <c r="AV1285" s="14" t="s">
        <v>81</v>
      </c>
      <c r="AW1285" s="14" t="s">
        <v>4</v>
      </c>
      <c r="AX1285" s="14" t="s">
        <v>79</v>
      </c>
      <c r="AY1285" s="267" t="s">
        <v>158</v>
      </c>
    </row>
    <row r="1286" s="2" customFormat="1" ht="16.5" customHeight="1">
      <c r="A1286" s="39"/>
      <c r="B1286" s="40"/>
      <c r="C1286" s="233" t="s">
        <v>2103</v>
      </c>
      <c r="D1286" s="233" t="s">
        <v>160</v>
      </c>
      <c r="E1286" s="234" t="s">
        <v>2104</v>
      </c>
      <c r="F1286" s="235" t="s">
        <v>2105</v>
      </c>
      <c r="G1286" s="236" t="s">
        <v>329</v>
      </c>
      <c r="H1286" s="237">
        <v>1</v>
      </c>
      <c r="I1286" s="238"/>
      <c r="J1286" s="239">
        <f>ROUND(I1286*H1286,2)</f>
        <v>0</v>
      </c>
      <c r="K1286" s="235" t="s">
        <v>164</v>
      </c>
      <c r="L1286" s="45"/>
      <c r="M1286" s="240" t="s">
        <v>1</v>
      </c>
      <c r="N1286" s="241" t="s">
        <v>40</v>
      </c>
      <c r="O1286" s="93"/>
      <c r="P1286" s="242">
        <f>O1286*H1286</f>
        <v>0</v>
      </c>
      <c r="Q1286" s="242">
        <v>0</v>
      </c>
      <c r="R1286" s="242">
        <f>Q1286*H1286</f>
        <v>0</v>
      </c>
      <c r="S1286" s="242">
        <v>0.002</v>
      </c>
      <c r="T1286" s="243">
        <f>S1286*H1286</f>
        <v>0.002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44" t="s">
        <v>210</v>
      </c>
      <c r="AT1286" s="244" t="s">
        <v>160</v>
      </c>
      <c r="AU1286" s="244" t="s">
        <v>81</v>
      </c>
      <c r="AY1286" s="18" t="s">
        <v>158</v>
      </c>
      <c r="BE1286" s="245">
        <f>IF(N1286="základní",J1286,0)</f>
        <v>0</v>
      </c>
      <c r="BF1286" s="245">
        <f>IF(N1286="snížená",J1286,0)</f>
        <v>0</v>
      </c>
      <c r="BG1286" s="245">
        <f>IF(N1286="zákl. přenesená",J1286,0)</f>
        <v>0</v>
      </c>
      <c r="BH1286" s="245">
        <f>IF(N1286="sníž. přenesená",J1286,0)</f>
        <v>0</v>
      </c>
      <c r="BI1286" s="245">
        <f>IF(N1286="nulová",J1286,0)</f>
        <v>0</v>
      </c>
      <c r="BJ1286" s="18" t="s">
        <v>165</v>
      </c>
      <c r="BK1286" s="245">
        <f>ROUND(I1286*H1286,2)</f>
        <v>0</v>
      </c>
      <c r="BL1286" s="18" t="s">
        <v>210</v>
      </c>
      <c r="BM1286" s="244" t="s">
        <v>2106</v>
      </c>
    </row>
    <row r="1287" s="2" customFormat="1" ht="21.75" customHeight="1">
      <c r="A1287" s="39"/>
      <c r="B1287" s="40"/>
      <c r="C1287" s="233" t="s">
        <v>2107</v>
      </c>
      <c r="D1287" s="233" t="s">
        <v>160</v>
      </c>
      <c r="E1287" s="234" t="s">
        <v>2108</v>
      </c>
      <c r="F1287" s="235" t="s">
        <v>2109</v>
      </c>
      <c r="G1287" s="236" t="s">
        <v>329</v>
      </c>
      <c r="H1287" s="237">
        <v>2</v>
      </c>
      <c r="I1287" s="238"/>
      <c r="J1287" s="239">
        <f>ROUND(I1287*H1287,2)</f>
        <v>0</v>
      </c>
      <c r="K1287" s="235" t="s">
        <v>164</v>
      </c>
      <c r="L1287" s="45"/>
      <c r="M1287" s="240" t="s">
        <v>1</v>
      </c>
      <c r="N1287" s="241" t="s">
        <v>40</v>
      </c>
      <c r="O1287" s="93"/>
      <c r="P1287" s="242">
        <f>O1287*H1287</f>
        <v>0</v>
      </c>
      <c r="Q1287" s="242">
        <v>0</v>
      </c>
      <c r="R1287" s="242">
        <f>Q1287*H1287</f>
        <v>0</v>
      </c>
      <c r="S1287" s="242">
        <v>0</v>
      </c>
      <c r="T1287" s="243">
        <f>S1287*H1287</f>
        <v>0</v>
      </c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R1287" s="244" t="s">
        <v>210</v>
      </c>
      <c r="AT1287" s="244" t="s">
        <v>160</v>
      </c>
      <c r="AU1287" s="244" t="s">
        <v>81</v>
      </c>
      <c r="AY1287" s="18" t="s">
        <v>158</v>
      </c>
      <c r="BE1287" s="245">
        <f>IF(N1287="základní",J1287,0)</f>
        <v>0</v>
      </c>
      <c r="BF1287" s="245">
        <f>IF(N1287="snížená",J1287,0)</f>
        <v>0</v>
      </c>
      <c r="BG1287" s="245">
        <f>IF(N1287="zákl. přenesená",J1287,0)</f>
        <v>0</v>
      </c>
      <c r="BH1287" s="245">
        <f>IF(N1287="sníž. přenesená",J1287,0)</f>
        <v>0</v>
      </c>
      <c r="BI1287" s="245">
        <f>IF(N1287="nulová",J1287,0)</f>
        <v>0</v>
      </c>
      <c r="BJ1287" s="18" t="s">
        <v>165</v>
      </c>
      <c r="BK1287" s="245">
        <f>ROUND(I1287*H1287,2)</f>
        <v>0</v>
      </c>
      <c r="BL1287" s="18" t="s">
        <v>210</v>
      </c>
      <c r="BM1287" s="244" t="s">
        <v>2110</v>
      </c>
    </row>
    <row r="1288" s="2" customFormat="1" ht="16.5" customHeight="1">
      <c r="A1288" s="39"/>
      <c r="B1288" s="40"/>
      <c r="C1288" s="279" t="s">
        <v>2111</v>
      </c>
      <c r="D1288" s="279" t="s">
        <v>355</v>
      </c>
      <c r="E1288" s="280" t="s">
        <v>2112</v>
      </c>
      <c r="F1288" s="281" t="s">
        <v>2113</v>
      </c>
      <c r="G1288" s="282" t="s">
        <v>329</v>
      </c>
      <c r="H1288" s="283">
        <v>1</v>
      </c>
      <c r="I1288" s="284"/>
      <c r="J1288" s="285">
        <f>ROUND(I1288*H1288,2)</f>
        <v>0</v>
      </c>
      <c r="K1288" s="281" t="s">
        <v>164</v>
      </c>
      <c r="L1288" s="286"/>
      <c r="M1288" s="287" t="s">
        <v>1</v>
      </c>
      <c r="N1288" s="288" t="s">
        <v>40</v>
      </c>
      <c r="O1288" s="93"/>
      <c r="P1288" s="242">
        <f>O1288*H1288</f>
        <v>0</v>
      </c>
      <c r="Q1288" s="242">
        <v>0.0025999999999999999</v>
      </c>
      <c r="R1288" s="242">
        <f>Q1288*H1288</f>
        <v>0.0025999999999999999</v>
      </c>
      <c r="S1288" s="242">
        <v>0</v>
      </c>
      <c r="T1288" s="243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44" t="s">
        <v>254</v>
      </c>
      <c r="AT1288" s="244" t="s">
        <v>355</v>
      </c>
      <c r="AU1288" s="244" t="s">
        <v>81</v>
      </c>
      <c r="AY1288" s="18" t="s">
        <v>158</v>
      </c>
      <c r="BE1288" s="245">
        <f>IF(N1288="základní",J1288,0)</f>
        <v>0</v>
      </c>
      <c r="BF1288" s="245">
        <f>IF(N1288="snížená",J1288,0)</f>
        <v>0</v>
      </c>
      <c r="BG1288" s="245">
        <f>IF(N1288="zákl. přenesená",J1288,0)</f>
        <v>0</v>
      </c>
      <c r="BH1288" s="245">
        <f>IF(N1288="sníž. přenesená",J1288,0)</f>
        <v>0</v>
      </c>
      <c r="BI1288" s="245">
        <f>IF(N1288="nulová",J1288,0)</f>
        <v>0</v>
      </c>
      <c r="BJ1288" s="18" t="s">
        <v>165</v>
      </c>
      <c r="BK1288" s="245">
        <f>ROUND(I1288*H1288,2)</f>
        <v>0</v>
      </c>
      <c r="BL1288" s="18" t="s">
        <v>210</v>
      </c>
      <c r="BM1288" s="244" t="s">
        <v>2114</v>
      </c>
    </row>
    <row r="1289" s="2" customFormat="1" ht="16.5" customHeight="1">
      <c r="A1289" s="39"/>
      <c r="B1289" s="40"/>
      <c r="C1289" s="279" t="s">
        <v>1211</v>
      </c>
      <c r="D1289" s="279" t="s">
        <v>355</v>
      </c>
      <c r="E1289" s="280" t="s">
        <v>2115</v>
      </c>
      <c r="F1289" s="281" t="s">
        <v>2116</v>
      </c>
      <c r="G1289" s="282" t="s">
        <v>329</v>
      </c>
      <c r="H1289" s="283">
        <v>1</v>
      </c>
      <c r="I1289" s="284"/>
      <c r="J1289" s="285">
        <f>ROUND(I1289*H1289,2)</f>
        <v>0</v>
      </c>
      <c r="K1289" s="281" t="s">
        <v>164</v>
      </c>
      <c r="L1289" s="286"/>
      <c r="M1289" s="287" t="s">
        <v>1</v>
      </c>
      <c r="N1289" s="288" t="s">
        <v>40</v>
      </c>
      <c r="O1289" s="93"/>
      <c r="P1289" s="242">
        <f>O1289*H1289</f>
        <v>0</v>
      </c>
      <c r="Q1289" s="242">
        <v>0.0035999999999999999</v>
      </c>
      <c r="R1289" s="242">
        <f>Q1289*H1289</f>
        <v>0.0035999999999999999</v>
      </c>
      <c r="S1289" s="242">
        <v>0</v>
      </c>
      <c r="T1289" s="243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44" t="s">
        <v>254</v>
      </c>
      <c r="AT1289" s="244" t="s">
        <v>355</v>
      </c>
      <c r="AU1289" s="244" t="s">
        <v>81</v>
      </c>
      <c r="AY1289" s="18" t="s">
        <v>158</v>
      </c>
      <c r="BE1289" s="245">
        <f>IF(N1289="základní",J1289,0)</f>
        <v>0</v>
      </c>
      <c r="BF1289" s="245">
        <f>IF(N1289="snížená",J1289,0)</f>
        <v>0</v>
      </c>
      <c r="BG1289" s="245">
        <f>IF(N1289="zákl. přenesená",J1289,0)</f>
        <v>0</v>
      </c>
      <c r="BH1289" s="245">
        <f>IF(N1289="sníž. přenesená",J1289,0)</f>
        <v>0</v>
      </c>
      <c r="BI1289" s="245">
        <f>IF(N1289="nulová",J1289,0)</f>
        <v>0</v>
      </c>
      <c r="BJ1289" s="18" t="s">
        <v>165</v>
      </c>
      <c r="BK1289" s="245">
        <f>ROUND(I1289*H1289,2)</f>
        <v>0</v>
      </c>
      <c r="BL1289" s="18" t="s">
        <v>210</v>
      </c>
      <c r="BM1289" s="244" t="s">
        <v>2117</v>
      </c>
    </row>
    <row r="1290" s="2" customFormat="1" ht="16.5" customHeight="1">
      <c r="A1290" s="39"/>
      <c r="B1290" s="40"/>
      <c r="C1290" s="279" t="s">
        <v>2118</v>
      </c>
      <c r="D1290" s="279" t="s">
        <v>355</v>
      </c>
      <c r="E1290" s="280" t="s">
        <v>2119</v>
      </c>
      <c r="F1290" s="281" t="s">
        <v>2120</v>
      </c>
      <c r="G1290" s="282" t="s">
        <v>329</v>
      </c>
      <c r="H1290" s="283">
        <v>2</v>
      </c>
      <c r="I1290" s="284"/>
      <c r="J1290" s="285">
        <f>ROUND(I1290*H1290,2)</f>
        <v>0</v>
      </c>
      <c r="K1290" s="281" t="s">
        <v>1</v>
      </c>
      <c r="L1290" s="286"/>
      <c r="M1290" s="287" t="s">
        <v>1</v>
      </c>
      <c r="N1290" s="288" t="s">
        <v>40</v>
      </c>
      <c r="O1290" s="93"/>
      <c r="P1290" s="242">
        <f>O1290*H1290</f>
        <v>0</v>
      </c>
      <c r="Q1290" s="242">
        <v>0</v>
      </c>
      <c r="R1290" s="242">
        <f>Q1290*H1290</f>
        <v>0</v>
      </c>
      <c r="S1290" s="242">
        <v>0</v>
      </c>
      <c r="T1290" s="243">
        <f>S1290*H1290</f>
        <v>0</v>
      </c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R1290" s="244" t="s">
        <v>254</v>
      </c>
      <c r="AT1290" s="244" t="s">
        <v>355</v>
      </c>
      <c r="AU1290" s="244" t="s">
        <v>81</v>
      </c>
      <c r="AY1290" s="18" t="s">
        <v>158</v>
      </c>
      <c r="BE1290" s="245">
        <f>IF(N1290="základní",J1290,0)</f>
        <v>0</v>
      </c>
      <c r="BF1290" s="245">
        <f>IF(N1290="snížená",J1290,0)</f>
        <v>0</v>
      </c>
      <c r="BG1290" s="245">
        <f>IF(N1290="zákl. přenesená",J1290,0)</f>
        <v>0</v>
      </c>
      <c r="BH1290" s="245">
        <f>IF(N1290="sníž. přenesená",J1290,0)</f>
        <v>0</v>
      </c>
      <c r="BI1290" s="245">
        <f>IF(N1290="nulová",J1290,0)</f>
        <v>0</v>
      </c>
      <c r="BJ1290" s="18" t="s">
        <v>165</v>
      </c>
      <c r="BK1290" s="245">
        <f>ROUND(I1290*H1290,2)</f>
        <v>0</v>
      </c>
      <c r="BL1290" s="18" t="s">
        <v>210</v>
      </c>
      <c r="BM1290" s="244" t="s">
        <v>2121</v>
      </c>
    </row>
    <row r="1291" s="2" customFormat="1" ht="16.5" customHeight="1">
      <c r="A1291" s="39"/>
      <c r="B1291" s="40"/>
      <c r="C1291" s="233" t="s">
        <v>1215</v>
      </c>
      <c r="D1291" s="233" t="s">
        <v>160</v>
      </c>
      <c r="E1291" s="234" t="s">
        <v>2122</v>
      </c>
      <c r="F1291" s="235" t="s">
        <v>2123</v>
      </c>
      <c r="G1291" s="236" t="s">
        <v>329</v>
      </c>
      <c r="H1291" s="237">
        <v>4</v>
      </c>
      <c r="I1291" s="238"/>
      <c r="J1291" s="239">
        <f>ROUND(I1291*H1291,2)</f>
        <v>0</v>
      </c>
      <c r="K1291" s="235" t="s">
        <v>164</v>
      </c>
      <c r="L1291" s="45"/>
      <c r="M1291" s="240" t="s">
        <v>1</v>
      </c>
      <c r="N1291" s="241" t="s">
        <v>40</v>
      </c>
      <c r="O1291" s="93"/>
      <c r="P1291" s="242">
        <f>O1291*H1291</f>
        <v>0</v>
      </c>
      <c r="Q1291" s="242">
        <v>0</v>
      </c>
      <c r="R1291" s="242">
        <f>Q1291*H1291</f>
        <v>0</v>
      </c>
      <c r="S1291" s="242">
        <v>0</v>
      </c>
      <c r="T1291" s="243">
        <f>S1291*H1291</f>
        <v>0</v>
      </c>
      <c r="U1291" s="39"/>
      <c r="V1291" s="39"/>
      <c r="W1291" s="39"/>
      <c r="X1291" s="39"/>
      <c r="Y1291" s="39"/>
      <c r="Z1291" s="39"/>
      <c r="AA1291" s="39"/>
      <c r="AB1291" s="39"/>
      <c r="AC1291" s="39"/>
      <c r="AD1291" s="39"/>
      <c r="AE1291" s="39"/>
      <c r="AR1291" s="244" t="s">
        <v>210</v>
      </c>
      <c r="AT1291" s="244" t="s">
        <v>160</v>
      </c>
      <c r="AU1291" s="244" t="s">
        <v>81</v>
      </c>
      <c r="AY1291" s="18" t="s">
        <v>158</v>
      </c>
      <c r="BE1291" s="245">
        <f>IF(N1291="základní",J1291,0)</f>
        <v>0</v>
      </c>
      <c r="BF1291" s="245">
        <f>IF(N1291="snížená",J1291,0)</f>
        <v>0</v>
      </c>
      <c r="BG1291" s="245">
        <f>IF(N1291="zákl. přenesená",J1291,0)</f>
        <v>0</v>
      </c>
      <c r="BH1291" s="245">
        <f>IF(N1291="sníž. přenesená",J1291,0)</f>
        <v>0</v>
      </c>
      <c r="BI1291" s="245">
        <f>IF(N1291="nulová",J1291,0)</f>
        <v>0</v>
      </c>
      <c r="BJ1291" s="18" t="s">
        <v>165</v>
      </c>
      <c r="BK1291" s="245">
        <f>ROUND(I1291*H1291,2)</f>
        <v>0</v>
      </c>
      <c r="BL1291" s="18" t="s">
        <v>210</v>
      </c>
      <c r="BM1291" s="244" t="s">
        <v>2124</v>
      </c>
    </row>
    <row r="1292" s="2" customFormat="1" ht="21.75" customHeight="1">
      <c r="A1292" s="39"/>
      <c r="B1292" s="40"/>
      <c r="C1292" s="279" t="s">
        <v>2125</v>
      </c>
      <c r="D1292" s="279" t="s">
        <v>355</v>
      </c>
      <c r="E1292" s="280" t="s">
        <v>2126</v>
      </c>
      <c r="F1292" s="281" t="s">
        <v>2127</v>
      </c>
      <c r="G1292" s="282" t="s">
        <v>329</v>
      </c>
      <c r="H1292" s="283">
        <v>4</v>
      </c>
      <c r="I1292" s="284"/>
      <c r="J1292" s="285">
        <f>ROUND(I1292*H1292,2)</f>
        <v>0</v>
      </c>
      <c r="K1292" s="281" t="s">
        <v>164</v>
      </c>
      <c r="L1292" s="286"/>
      <c r="M1292" s="287" t="s">
        <v>1</v>
      </c>
      <c r="N1292" s="288" t="s">
        <v>40</v>
      </c>
      <c r="O1292" s="93"/>
      <c r="P1292" s="242">
        <f>O1292*H1292</f>
        <v>0</v>
      </c>
      <c r="Q1292" s="242">
        <v>0.0011999999999999999</v>
      </c>
      <c r="R1292" s="242">
        <f>Q1292*H1292</f>
        <v>0.0047999999999999996</v>
      </c>
      <c r="S1292" s="242">
        <v>0</v>
      </c>
      <c r="T1292" s="243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44" t="s">
        <v>254</v>
      </c>
      <c r="AT1292" s="244" t="s">
        <v>355</v>
      </c>
      <c r="AU1292" s="244" t="s">
        <v>81</v>
      </c>
      <c r="AY1292" s="18" t="s">
        <v>158</v>
      </c>
      <c r="BE1292" s="245">
        <f>IF(N1292="základní",J1292,0)</f>
        <v>0</v>
      </c>
      <c r="BF1292" s="245">
        <f>IF(N1292="snížená",J1292,0)</f>
        <v>0</v>
      </c>
      <c r="BG1292" s="245">
        <f>IF(N1292="zákl. přenesená",J1292,0)</f>
        <v>0</v>
      </c>
      <c r="BH1292" s="245">
        <f>IF(N1292="sníž. přenesená",J1292,0)</f>
        <v>0</v>
      </c>
      <c r="BI1292" s="245">
        <f>IF(N1292="nulová",J1292,0)</f>
        <v>0</v>
      </c>
      <c r="BJ1292" s="18" t="s">
        <v>165</v>
      </c>
      <c r="BK1292" s="245">
        <f>ROUND(I1292*H1292,2)</f>
        <v>0</v>
      </c>
      <c r="BL1292" s="18" t="s">
        <v>210</v>
      </c>
      <c r="BM1292" s="244" t="s">
        <v>2128</v>
      </c>
    </row>
    <row r="1293" s="2" customFormat="1" ht="16.5" customHeight="1">
      <c r="A1293" s="39"/>
      <c r="B1293" s="40"/>
      <c r="C1293" s="233" t="s">
        <v>1222</v>
      </c>
      <c r="D1293" s="233" t="s">
        <v>160</v>
      </c>
      <c r="E1293" s="234" t="s">
        <v>2129</v>
      </c>
      <c r="F1293" s="235" t="s">
        <v>2130</v>
      </c>
      <c r="G1293" s="236" t="s">
        <v>329</v>
      </c>
      <c r="H1293" s="237">
        <v>2</v>
      </c>
      <c r="I1293" s="238"/>
      <c r="J1293" s="239">
        <f>ROUND(I1293*H1293,2)</f>
        <v>0</v>
      </c>
      <c r="K1293" s="235" t="s">
        <v>164</v>
      </c>
      <c r="L1293" s="45"/>
      <c r="M1293" s="240" t="s">
        <v>1</v>
      </c>
      <c r="N1293" s="241" t="s">
        <v>40</v>
      </c>
      <c r="O1293" s="93"/>
      <c r="P1293" s="242">
        <f>O1293*H1293</f>
        <v>0</v>
      </c>
      <c r="Q1293" s="242">
        <v>0</v>
      </c>
      <c r="R1293" s="242">
        <f>Q1293*H1293</f>
        <v>0</v>
      </c>
      <c r="S1293" s="242">
        <v>0</v>
      </c>
      <c r="T1293" s="243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44" t="s">
        <v>210</v>
      </c>
      <c r="AT1293" s="244" t="s">
        <v>160</v>
      </c>
      <c r="AU1293" s="244" t="s">
        <v>81</v>
      </c>
      <c r="AY1293" s="18" t="s">
        <v>158</v>
      </c>
      <c r="BE1293" s="245">
        <f>IF(N1293="základní",J1293,0)</f>
        <v>0</v>
      </c>
      <c r="BF1293" s="245">
        <f>IF(N1293="snížená",J1293,0)</f>
        <v>0</v>
      </c>
      <c r="BG1293" s="245">
        <f>IF(N1293="zákl. přenesená",J1293,0)</f>
        <v>0</v>
      </c>
      <c r="BH1293" s="245">
        <f>IF(N1293="sníž. přenesená",J1293,0)</f>
        <v>0</v>
      </c>
      <c r="BI1293" s="245">
        <f>IF(N1293="nulová",J1293,0)</f>
        <v>0</v>
      </c>
      <c r="BJ1293" s="18" t="s">
        <v>165</v>
      </c>
      <c r="BK1293" s="245">
        <f>ROUND(I1293*H1293,2)</f>
        <v>0</v>
      </c>
      <c r="BL1293" s="18" t="s">
        <v>210</v>
      </c>
      <c r="BM1293" s="244" t="s">
        <v>2131</v>
      </c>
    </row>
    <row r="1294" s="2" customFormat="1" ht="16.5" customHeight="1">
      <c r="A1294" s="39"/>
      <c r="B1294" s="40"/>
      <c r="C1294" s="279" t="s">
        <v>2132</v>
      </c>
      <c r="D1294" s="279" t="s">
        <v>355</v>
      </c>
      <c r="E1294" s="280" t="s">
        <v>2133</v>
      </c>
      <c r="F1294" s="281" t="s">
        <v>2134</v>
      </c>
      <c r="G1294" s="282" t="s">
        <v>329</v>
      </c>
      <c r="H1294" s="283">
        <v>1</v>
      </c>
      <c r="I1294" s="284"/>
      <c r="J1294" s="285">
        <f>ROUND(I1294*H1294,2)</f>
        <v>0</v>
      </c>
      <c r="K1294" s="281" t="s">
        <v>1</v>
      </c>
      <c r="L1294" s="286"/>
      <c r="M1294" s="287" t="s">
        <v>1</v>
      </c>
      <c r="N1294" s="288" t="s">
        <v>40</v>
      </c>
      <c r="O1294" s="93"/>
      <c r="P1294" s="242">
        <f>O1294*H1294</f>
        <v>0</v>
      </c>
      <c r="Q1294" s="242">
        <v>0</v>
      </c>
      <c r="R1294" s="242">
        <f>Q1294*H1294</f>
        <v>0</v>
      </c>
      <c r="S1294" s="242">
        <v>0</v>
      </c>
      <c r="T1294" s="243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44" t="s">
        <v>254</v>
      </c>
      <c r="AT1294" s="244" t="s">
        <v>355</v>
      </c>
      <c r="AU1294" s="244" t="s">
        <v>81</v>
      </c>
      <c r="AY1294" s="18" t="s">
        <v>158</v>
      </c>
      <c r="BE1294" s="245">
        <f>IF(N1294="základní",J1294,0)</f>
        <v>0</v>
      </c>
      <c r="BF1294" s="245">
        <f>IF(N1294="snížená",J1294,0)</f>
        <v>0</v>
      </c>
      <c r="BG1294" s="245">
        <f>IF(N1294="zákl. přenesená",J1294,0)</f>
        <v>0</v>
      </c>
      <c r="BH1294" s="245">
        <f>IF(N1294="sníž. přenesená",J1294,0)</f>
        <v>0</v>
      </c>
      <c r="BI1294" s="245">
        <f>IF(N1294="nulová",J1294,0)</f>
        <v>0</v>
      </c>
      <c r="BJ1294" s="18" t="s">
        <v>165</v>
      </c>
      <c r="BK1294" s="245">
        <f>ROUND(I1294*H1294,2)</f>
        <v>0</v>
      </c>
      <c r="BL1294" s="18" t="s">
        <v>210</v>
      </c>
      <c r="BM1294" s="244" t="s">
        <v>2135</v>
      </c>
    </row>
    <row r="1295" s="2" customFormat="1" ht="16.5" customHeight="1">
      <c r="A1295" s="39"/>
      <c r="B1295" s="40"/>
      <c r="C1295" s="279" t="s">
        <v>1226</v>
      </c>
      <c r="D1295" s="279" t="s">
        <v>355</v>
      </c>
      <c r="E1295" s="280" t="s">
        <v>2136</v>
      </c>
      <c r="F1295" s="281" t="s">
        <v>2137</v>
      </c>
      <c r="G1295" s="282" t="s">
        <v>329</v>
      </c>
      <c r="H1295" s="283">
        <v>1</v>
      </c>
      <c r="I1295" s="284"/>
      <c r="J1295" s="285">
        <f>ROUND(I1295*H1295,2)</f>
        <v>0</v>
      </c>
      <c r="K1295" s="281" t="s">
        <v>1</v>
      </c>
      <c r="L1295" s="286"/>
      <c r="M1295" s="287" t="s">
        <v>1</v>
      </c>
      <c r="N1295" s="288" t="s">
        <v>40</v>
      </c>
      <c r="O1295" s="93"/>
      <c r="P1295" s="242">
        <f>O1295*H1295</f>
        <v>0</v>
      </c>
      <c r="Q1295" s="242">
        <v>0</v>
      </c>
      <c r="R1295" s="242">
        <f>Q1295*H1295</f>
        <v>0</v>
      </c>
      <c r="S1295" s="242">
        <v>0</v>
      </c>
      <c r="T1295" s="243">
        <f>S1295*H1295</f>
        <v>0</v>
      </c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R1295" s="244" t="s">
        <v>254</v>
      </c>
      <c r="AT1295" s="244" t="s">
        <v>355</v>
      </c>
      <c r="AU1295" s="244" t="s">
        <v>81</v>
      </c>
      <c r="AY1295" s="18" t="s">
        <v>158</v>
      </c>
      <c r="BE1295" s="245">
        <f>IF(N1295="základní",J1295,0)</f>
        <v>0</v>
      </c>
      <c r="BF1295" s="245">
        <f>IF(N1295="snížená",J1295,0)</f>
        <v>0</v>
      </c>
      <c r="BG1295" s="245">
        <f>IF(N1295="zákl. přenesená",J1295,0)</f>
        <v>0</v>
      </c>
      <c r="BH1295" s="245">
        <f>IF(N1295="sníž. přenesená",J1295,0)</f>
        <v>0</v>
      </c>
      <c r="BI1295" s="245">
        <f>IF(N1295="nulová",J1295,0)</f>
        <v>0</v>
      </c>
      <c r="BJ1295" s="18" t="s">
        <v>165</v>
      </c>
      <c r="BK1295" s="245">
        <f>ROUND(I1295*H1295,2)</f>
        <v>0</v>
      </c>
      <c r="BL1295" s="18" t="s">
        <v>210</v>
      </c>
      <c r="BM1295" s="244" t="s">
        <v>2138</v>
      </c>
    </row>
    <row r="1296" s="2" customFormat="1" ht="16.5" customHeight="1">
      <c r="A1296" s="39"/>
      <c r="B1296" s="40"/>
      <c r="C1296" s="233" t="s">
        <v>2139</v>
      </c>
      <c r="D1296" s="233" t="s">
        <v>160</v>
      </c>
      <c r="E1296" s="234" t="s">
        <v>2140</v>
      </c>
      <c r="F1296" s="235" t="s">
        <v>2141</v>
      </c>
      <c r="G1296" s="236" t="s">
        <v>329</v>
      </c>
      <c r="H1296" s="237">
        <v>1</v>
      </c>
      <c r="I1296" s="238"/>
      <c r="J1296" s="239">
        <f>ROUND(I1296*H1296,2)</f>
        <v>0</v>
      </c>
      <c r="K1296" s="235" t="s">
        <v>164</v>
      </c>
      <c r="L1296" s="45"/>
      <c r="M1296" s="240" t="s">
        <v>1</v>
      </c>
      <c r="N1296" s="241" t="s">
        <v>40</v>
      </c>
      <c r="O1296" s="93"/>
      <c r="P1296" s="242">
        <f>O1296*H1296</f>
        <v>0</v>
      </c>
      <c r="Q1296" s="242">
        <v>0</v>
      </c>
      <c r="R1296" s="242">
        <f>Q1296*H1296</f>
        <v>0</v>
      </c>
      <c r="S1296" s="242">
        <v>0</v>
      </c>
      <c r="T1296" s="243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44" t="s">
        <v>210</v>
      </c>
      <c r="AT1296" s="244" t="s">
        <v>160</v>
      </c>
      <c r="AU1296" s="244" t="s">
        <v>81</v>
      </c>
      <c r="AY1296" s="18" t="s">
        <v>158</v>
      </c>
      <c r="BE1296" s="245">
        <f>IF(N1296="základní",J1296,0)</f>
        <v>0</v>
      </c>
      <c r="BF1296" s="245">
        <f>IF(N1296="snížená",J1296,0)</f>
        <v>0</v>
      </c>
      <c r="BG1296" s="245">
        <f>IF(N1296="zákl. přenesená",J1296,0)</f>
        <v>0</v>
      </c>
      <c r="BH1296" s="245">
        <f>IF(N1296="sníž. přenesená",J1296,0)</f>
        <v>0</v>
      </c>
      <c r="BI1296" s="245">
        <f>IF(N1296="nulová",J1296,0)</f>
        <v>0</v>
      </c>
      <c r="BJ1296" s="18" t="s">
        <v>165</v>
      </c>
      <c r="BK1296" s="245">
        <f>ROUND(I1296*H1296,2)</f>
        <v>0</v>
      </c>
      <c r="BL1296" s="18" t="s">
        <v>210</v>
      </c>
      <c r="BM1296" s="244" t="s">
        <v>2142</v>
      </c>
    </row>
    <row r="1297" s="2" customFormat="1" ht="16.5" customHeight="1">
      <c r="A1297" s="39"/>
      <c r="B1297" s="40"/>
      <c r="C1297" s="279" t="s">
        <v>1229</v>
      </c>
      <c r="D1297" s="279" t="s">
        <v>355</v>
      </c>
      <c r="E1297" s="280" t="s">
        <v>2143</v>
      </c>
      <c r="F1297" s="281" t="s">
        <v>2144</v>
      </c>
      <c r="G1297" s="282" t="s">
        <v>329</v>
      </c>
      <c r="H1297" s="283">
        <v>1</v>
      </c>
      <c r="I1297" s="284"/>
      <c r="J1297" s="285">
        <f>ROUND(I1297*H1297,2)</f>
        <v>0</v>
      </c>
      <c r="K1297" s="281" t="s">
        <v>1</v>
      </c>
      <c r="L1297" s="286"/>
      <c r="M1297" s="287" t="s">
        <v>1</v>
      </c>
      <c r="N1297" s="288" t="s">
        <v>40</v>
      </c>
      <c r="O1297" s="93"/>
      <c r="P1297" s="242">
        <f>O1297*H1297</f>
        <v>0</v>
      </c>
      <c r="Q1297" s="242">
        <v>0</v>
      </c>
      <c r="R1297" s="242">
        <f>Q1297*H1297</f>
        <v>0</v>
      </c>
      <c r="S1297" s="242">
        <v>0</v>
      </c>
      <c r="T1297" s="243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44" t="s">
        <v>254</v>
      </c>
      <c r="AT1297" s="244" t="s">
        <v>355</v>
      </c>
      <c r="AU1297" s="244" t="s">
        <v>81</v>
      </c>
      <c r="AY1297" s="18" t="s">
        <v>158</v>
      </c>
      <c r="BE1297" s="245">
        <f>IF(N1297="základní",J1297,0)</f>
        <v>0</v>
      </c>
      <c r="BF1297" s="245">
        <f>IF(N1297="snížená",J1297,0)</f>
        <v>0</v>
      </c>
      <c r="BG1297" s="245">
        <f>IF(N1297="zákl. přenesená",J1297,0)</f>
        <v>0</v>
      </c>
      <c r="BH1297" s="245">
        <f>IF(N1297="sníž. přenesená",J1297,0)</f>
        <v>0</v>
      </c>
      <c r="BI1297" s="245">
        <f>IF(N1297="nulová",J1297,0)</f>
        <v>0</v>
      </c>
      <c r="BJ1297" s="18" t="s">
        <v>165</v>
      </c>
      <c r="BK1297" s="245">
        <f>ROUND(I1297*H1297,2)</f>
        <v>0</v>
      </c>
      <c r="BL1297" s="18" t="s">
        <v>210</v>
      </c>
      <c r="BM1297" s="244" t="s">
        <v>2145</v>
      </c>
    </row>
    <row r="1298" s="2" customFormat="1" ht="16.5" customHeight="1">
      <c r="A1298" s="39"/>
      <c r="B1298" s="40"/>
      <c r="C1298" s="233" t="s">
        <v>2146</v>
      </c>
      <c r="D1298" s="233" t="s">
        <v>160</v>
      </c>
      <c r="E1298" s="234" t="s">
        <v>2147</v>
      </c>
      <c r="F1298" s="235" t="s">
        <v>2148</v>
      </c>
      <c r="G1298" s="236" t="s">
        <v>329</v>
      </c>
      <c r="H1298" s="237">
        <v>1</v>
      </c>
      <c r="I1298" s="238"/>
      <c r="J1298" s="239">
        <f>ROUND(I1298*H1298,2)</f>
        <v>0</v>
      </c>
      <c r="K1298" s="235" t="s">
        <v>164</v>
      </c>
      <c r="L1298" s="45"/>
      <c r="M1298" s="240" t="s">
        <v>1</v>
      </c>
      <c r="N1298" s="241" t="s">
        <v>40</v>
      </c>
      <c r="O1298" s="93"/>
      <c r="P1298" s="242">
        <f>O1298*H1298</f>
        <v>0</v>
      </c>
      <c r="Q1298" s="242">
        <v>0</v>
      </c>
      <c r="R1298" s="242">
        <f>Q1298*H1298</f>
        <v>0</v>
      </c>
      <c r="S1298" s="242">
        <v>0</v>
      </c>
      <c r="T1298" s="243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44" t="s">
        <v>210</v>
      </c>
      <c r="AT1298" s="244" t="s">
        <v>160</v>
      </c>
      <c r="AU1298" s="244" t="s">
        <v>81</v>
      </c>
      <c r="AY1298" s="18" t="s">
        <v>158</v>
      </c>
      <c r="BE1298" s="245">
        <f>IF(N1298="základní",J1298,0)</f>
        <v>0</v>
      </c>
      <c r="BF1298" s="245">
        <f>IF(N1298="snížená",J1298,0)</f>
        <v>0</v>
      </c>
      <c r="BG1298" s="245">
        <f>IF(N1298="zákl. přenesená",J1298,0)</f>
        <v>0</v>
      </c>
      <c r="BH1298" s="245">
        <f>IF(N1298="sníž. přenesená",J1298,0)</f>
        <v>0</v>
      </c>
      <c r="BI1298" s="245">
        <f>IF(N1298="nulová",J1298,0)</f>
        <v>0</v>
      </c>
      <c r="BJ1298" s="18" t="s">
        <v>165</v>
      </c>
      <c r="BK1298" s="245">
        <f>ROUND(I1298*H1298,2)</f>
        <v>0</v>
      </c>
      <c r="BL1298" s="18" t="s">
        <v>210</v>
      </c>
      <c r="BM1298" s="244" t="s">
        <v>2149</v>
      </c>
    </row>
    <row r="1299" s="2" customFormat="1" ht="16.5" customHeight="1">
      <c r="A1299" s="39"/>
      <c r="B1299" s="40"/>
      <c r="C1299" s="279" t="s">
        <v>1234</v>
      </c>
      <c r="D1299" s="279" t="s">
        <v>355</v>
      </c>
      <c r="E1299" s="280" t="s">
        <v>2150</v>
      </c>
      <c r="F1299" s="281" t="s">
        <v>2151</v>
      </c>
      <c r="G1299" s="282" t="s">
        <v>329</v>
      </c>
      <c r="H1299" s="283">
        <v>1</v>
      </c>
      <c r="I1299" s="284"/>
      <c r="J1299" s="285">
        <f>ROUND(I1299*H1299,2)</f>
        <v>0</v>
      </c>
      <c r="K1299" s="281" t="s">
        <v>1</v>
      </c>
      <c r="L1299" s="286"/>
      <c r="M1299" s="287" t="s">
        <v>1</v>
      </c>
      <c r="N1299" s="288" t="s">
        <v>40</v>
      </c>
      <c r="O1299" s="93"/>
      <c r="P1299" s="242">
        <f>O1299*H1299</f>
        <v>0</v>
      </c>
      <c r="Q1299" s="242">
        <v>0</v>
      </c>
      <c r="R1299" s="242">
        <f>Q1299*H1299</f>
        <v>0</v>
      </c>
      <c r="S1299" s="242">
        <v>0</v>
      </c>
      <c r="T1299" s="243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44" t="s">
        <v>254</v>
      </c>
      <c r="AT1299" s="244" t="s">
        <v>355</v>
      </c>
      <c r="AU1299" s="244" t="s">
        <v>81</v>
      </c>
      <c r="AY1299" s="18" t="s">
        <v>158</v>
      </c>
      <c r="BE1299" s="245">
        <f>IF(N1299="základní",J1299,0)</f>
        <v>0</v>
      </c>
      <c r="BF1299" s="245">
        <f>IF(N1299="snížená",J1299,0)</f>
        <v>0</v>
      </c>
      <c r="BG1299" s="245">
        <f>IF(N1299="zákl. přenesená",J1299,0)</f>
        <v>0</v>
      </c>
      <c r="BH1299" s="245">
        <f>IF(N1299="sníž. přenesená",J1299,0)</f>
        <v>0</v>
      </c>
      <c r="BI1299" s="245">
        <f>IF(N1299="nulová",J1299,0)</f>
        <v>0</v>
      </c>
      <c r="BJ1299" s="18" t="s">
        <v>165</v>
      </c>
      <c r="BK1299" s="245">
        <f>ROUND(I1299*H1299,2)</f>
        <v>0</v>
      </c>
      <c r="BL1299" s="18" t="s">
        <v>210</v>
      </c>
      <c r="BM1299" s="244" t="s">
        <v>2152</v>
      </c>
    </row>
    <row r="1300" s="2" customFormat="1" ht="21.75" customHeight="1">
      <c r="A1300" s="39"/>
      <c r="B1300" s="40"/>
      <c r="C1300" s="233" t="s">
        <v>2153</v>
      </c>
      <c r="D1300" s="233" t="s">
        <v>160</v>
      </c>
      <c r="E1300" s="234" t="s">
        <v>2154</v>
      </c>
      <c r="F1300" s="235" t="s">
        <v>2155</v>
      </c>
      <c r="G1300" s="236" t="s">
        <v>329</v>
      </c>
      <c r="H1300" s="237">
        <v>1</v>
      </c>
      <c r="I1300" s="238"/>
      <c r="J1300" s="239">
        <f>ROUND(I1300*H1300,2)</f>
        <v>0</v>
      </c>
      <c r="K1300" s="235" t="s">
        <v>164</v>
      </c>
      <c r="L1300" s="45"/>
      <c r="M1300" s="240" t="s">
        <v>1</v>
      </c>
      <c r="N1300" s="241" t="s">
        <v>40</v>
      </c>
      <c r="O1300" s="93"/>
      <c r="P1300" s="242">
        <f>O1300*H1300</f>
        <v>0</v>
      </c>
      <c r="Q1300" s="242">
        <v>0</v>
      </c>
      <c r="R1300" s="242">
        <f>Q1300*H1300</f>
        <v>0</v>
      </c>
      <c r="S1300" s="242">
        <v>0.002</v>
      </c>
      <c r="T1300" s="243">
        <f>S1300*H1300</f>
        <v>0.002</v>
      </c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R1300" s="244" t="s">
        <v>210</v>
      </c>
      <c r="AT1300" s="244" t="s">
        <v>160</v>
      </c>
      <c r="AU1300" s="244" t="s">
        <v>81</v>
      </c>
      <c r="AY1300" s="18" t="s">
        <v>158</v>
      </c>
      <c r="BE1300" s="245">
        <f>IF(N1300="základní",J1300,0)</f>
        <v>0</v>
      </c>
      <c r="BF1300" s="245">
        <f>IF(N1300="snížená",J1300,0)</f>
        <v>0</v>
      </c>
      <c r="BG1300" s="245">
        <f>IF(N1300="zákl. přenesená",J1300,0)</f>
        <v>0</v>
      </c>
      <c r="BH1300" s="245">
        <f>IF(N1300="sníž. přenesená",J1300,0)</f>
        <v>0</v>
      </c>
      <c r="BI1300" s="245">
        <f>IF(N1300="nulová",J1300,0)</f>
        <v>0</v>
      </c>
      <c r="BJ1300" s="18" t="s">
        <v>165</v>
      </c>
      <c r="BK1300" s="245">
        <f>ROUND(I1300*H1300,2)</f>
        <v>0</v>
      </c>
      <c r="BL1300" s="18" t="s">
        <v>210</v>
      </c>
      <c r="BM1300" s="244" t="s">
        <v>2156</v>
      </c>
    </row>
    <row r="1301" s="2" customFormat="1" ht="16.5" customHeight="1">
      <c r="A1301" s="39"/>
      <c r="B1301" s="40"/>
      <c r="C1301" s="233" t="s">
        <v>1238</v>
      </c>
      <c r="D1301" s="233" t="s">
        <v>160</v>
      </c>
      <c r="E1301" s="234" t="s">
        <v>2157</v>
      </c>
      <c r="F1301" s="235" t="s">
        <v>2158</v>
      </c>
      <c r="G1301" s="236" t="s">
        <v>329</v>
      </c>
      <c r="H1301" s="237">
        <v>2</v>
      </c>
      <c r="I1301" s="238"/>
      <c r="J1301" s="239">
        <f>ROUND(I1301*H1301,2)</f>
        <v>0</v>
      </c>
      <c r="K1301" s="235" t="s">
        <v>164</v>
      </c>
      <c r="L1301" s="45"/>
      <c r="M1301" s="240" t="s">
        <v>1</v>
      </c>
      <c r="N1301" s="241" t="s">
        <v>40</v>
      </c>
      <c r="O1301" s="93"/>
      <c r="P1301" s="242">
        <f>O1301*H1301</f>
        <v>0</v>
      </c>
      <c r="Q1301" s="242">
        <v>0</v>
      </c>
      <c r="R1301" s="242">
        <f>Q1301*H1301</f>
        <v>0</v>
      </c>
      <c r="S1301" s="242">
        <v>0</v>
      </c>
      <c r="T1301" s="243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44" t="s">
        <v>210</v>
      </c>
      <c r="AT1301" s="244" t="s">
        <v>160</v>
      </c>
      <c r="AU1301" s="244" t="s">
        <v>81</v>
      </c>
      <c r="AY1301" s="18" t="s">
        <v>158</v>
      </c>
      <c r="BE1301" s="245">
        <f>IF(N1301="základní",J1301,0)</f>
        <v>0</v>
      </c>
      <c r="BF1301" s="245">
        <f>IF(N1301="snížená",J1301,0)</f>
        <v>0</v>
      </c>
      <c r="BG1301" s="245">
        <f>IF(N1301="zákl. přenesená",J1301,0)</f>
        <v>0</v>
      </c>
      <c r="BH1301" s="245">
        <f>IF(N1301="sníž. přenesená",J1301,0)</f>
        <v>0</v>
      </c>
      <c r="BI1301" s="245">
        <f>IF(N1301="nulová",J1301,0)</f>
        <v>0</v>
      </c>
      <c r="BJ1301" s="18" t="s">
        <v>165</v>
      </c>
      <c r="BK1301" s="245">
        <f>ROUND(I1301*H1301,2)</f>
        <v>0</v>
      </c>
      <c r="BL1301" s="18" t="s">
        <v>210</v>
      </c>
      <c r="BM1301" s="244" t="s">
        <v>2159</v>
      </c>
    </row>
    <row r="1302" s="2" customFormat="1" ht="16.5" customHeight="1">
      <c r="A1302" s="39"/>
      <c r="B1302" s="40"/>
      <c r="C1302" s="279" t="s">
        <v>2160</v>
      </c>
      <c r="D1302" s="279" t="s">
        <v>355</v>
      </c>
      <c r="E1302" s="280" t="s">
        <v>2161</v>
      </c>
      <c r="F1302" s="281" t="s">
        <v>2162</v>
      </c>
      <c r="G1302" s="282" t="s">
        <v>329</v>
      </c>
      <c r="H1302" s="283">
        <v>1</v>
      </c>
      <c r="I1302" s="284"/>
      <c r="J1302" s="285">
        <f>ROUND(I1302*H1302,2)</f>
        <v>0</v>
      </c>
      <c r="K1302" s="281" t="s">
        <v>1</v>
      </c>
      <c r="L1302" s="286"/>
      <c r="M1302" s="287" t="s">
        <v>1</v>
      </c>
      <c r="N1302" s="288" t="s">
        <v>40</v>
      </c>
      <c r="O1302" s="93"/>
      <c r="P1302" s="242">
        <f>O1302*H1302</f>
        <v>0</v>
      </c>
      <c r="Q1302" s="242">
        <v>0</v>
      </c>
      <c r="R1302" s="242">
        <f>Q1302*H1302</f>
        <v>0</v>
      </c>
      <c r="S1302" s="242">
        <v>0</v>
      </c>
      <c r="T1302" s="243">
        <f>S1302*H1302</f>
        <v>0</v>
      </c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R1302" s="244" t="s">
        <v>254</v>
      </c>
      <c r="AT1302" s="244" t="s">
        <v>355</v>
      </c>
      <c r="AU1302" s="244" t="s">
        <v>81</v>
      </c>
      <c r="AY1302" s="18" t="s">
        <v>158</v>
      </c>
      <c r="BE1302" s="245">
        <f>IF(N1302="základní",J1302,0)</f>
        <v>0</v>
      </c>
      <c r="BF1302" s="245">
        <f>IF(N1302="snížená",J1302,0)</f>
        <v>0</v>
      </c>
      <c r="BG1302" s="245">
        <f>IF(N1302="zákl. přenesená",J1302,0)</f>
        <v>0</v>
      </c>
      <c r="BH1302" s="245">
        <f>IF(N1302="sníž. přenesená",J1302,0)</f>
        <v>0</v>
      </c>
      <c r="BI1302" s="245">
        <f>IF(N1302="nulová",J1302,0)</f>
        <v>0</v>
      </c>
      <c r="BJ1302" s="18" t="s">
        <v>165</v>
      </c>
      <c r="BK1302" s="245">
        <f>ROUND(I1302*H1302,2)</f>
        <v>0</v>
      </c>
      <c r="BL1302" s="18" t="s">
        <v>210</v>
      </c>
      <c r="BM1302" s="244" t="s">
        <v>2163</v>
      </c>
    </row>
    <row r="1303" s="2" customFormat="1" ht="16.5" customHeight="1">
      <c r="A1303" s="39"/>
      <c r="B1303" s="40"/>
      <c r="C1303" s="279" t="s">
        <v>1242</v>
      </c>
      <c r="D1303" s="279" t="s">
        <v>355</v>
      </c>
      <c r="E1303" s="280" t="s">
        <v>2164</v>
      </c>
      <c r="F1303" s="281" t="s">
        <v>2165</v>
      </c>
      <c r="G1303" s="282" t="s">
        <v>329</v>
      </c>
      <c r="H1303" s="283">
        <v>1</v>
      </c>
      <c r="I1303" s="284"/>
      <c r="J1303" s="285">
        <f>ROUND(I1303*H1303,2)</f>
        <v>0</v>
      </c>
      <c r="K1303" s="281" t="s">
        <v>1</v>
      </c>
      <c r="L1303" s="286"/>
      <c r="M1303" s="287" t="s">
        <v>1</v>
      </c>
      <c r="N1303" s="288" t="s">
        <v>40</v>
      </c>
      <c r="O1303" s="93"/>
      <c r="P1303" s="242">
        <f>O1303*H1303</f>
        <v>0</v>
      </c>
      <c r="Q1303" s="242">
        <v>0</v>
      </c>
      <c r="R1303" s="242">
        <f>Q1303*H1303</f>
        <v>0</v>
      </c>
      <c r="S1303" s="242">
        <v>0</v>
      </c>
      <c r="T1303" s="243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44" t="s">
        <v>254</v>
      </c>
      <c r="AT1303" s="244" t="s">
        <v>355</v>
      </c>
      <c r="AU1303" s="244" t="s">
        <v>81</v>
      </c>
      <c r="AY1303" s="18" t="s">
        <v>158</v>
      </c>
      <c r="BE1303" s="245">
        <f>IF(N1303="základní",J1303,0)</f>
        <v>0</v>
      </c>
      <c r="BF1303" s="245">
        <f>IF(N1303="snížená",J1303,0)</f>
        <v>0</v>
      </c>
      <c r="BG1303" s="245">
        <f>IF(N1303="zákl. přenesená",J1303,0)</f>
        <v>0</v>
      </c>
      <c r="BH1303" s="245">
        <f>IF(N1303="sníž. přenesená",J1303,0)</f>
        <v>0</v>
      </c>
      <c r="BI1303" s="245">
        <f>IF(N1303="nulová",J1303,0)</f>
        <v>0</v>
      </c>
      <c r="BJ1303" s="18" t="s">
        <v>165</v>
      </c>
      <c r="BK1303" s="245">
        <f>ROUND(I1303*H1303,2)</f>
        <v>0</v>
      </c>
      <c r="BL1303" s="18" t="s">
        <v>210</v>
      </c>
      <c r="BM1303" s="244" t="s">
        <v>2166</v>
      </c>
    </row>
    <row r="1304" s="2" customFormat="1" ht="21.75" customHeight="1">
      <c r="A1304" s="39"/>
      <c r="B1304" s="40"/>
      <c r="C1304" s="233" t="s">
        <v>2167</v>
      </c>
      <c r="D1304" s="233" t="s">
        <v>160</v>
      </c>
      <c r="E1304" s="234" t="s">
        <v>2168</v>
      </c>
      <c r="F1304" s="235" t="s">
        <v>2169</v>
      </c>
      <c r="G1304" s="236" t="s">
        <v>253</v>
      </c>
      <c r="H1304" s="237">
        <v>0.029999999999999999</v>
      </c>
      <c r="I1304" s="238"/>
      <c r="J1304" s="239">
        <f>ROUND(I1304*H1304,2)</f>
        <v>0</v>
      </c>
      <c r="K1304" s="235" t="s">
        <v>164</v>
      </c>
      <c r="L1304" s="45"/>
      <c r="M1304" s="240" t="s">
        <v>1</v>
      </c>
      <c r="N1304" s="241" t="s">
        <v>40</v>
      </c>
      <c r="O1304" s="93"/>
      <c r="P1304" s="242">
        <f>O1304*H1304</f>
        <v>0</v>
      </c>
      <c r="Q1304" s="242">
        <v>0</v>
      </c>
      <c r="R1304" s="242">
        <f>Q1304*H1304</f>
        <v>0</v>
      </c>
      <c r="S1304" s="242">
        <v>0</v>
      </c>
      <c r="T1304" s="243">
        <f>S1304*H1304</f>
        <v>0</v>
      </c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R1304" s="244" t="s">
        <v>210</v>
      </c>
      <c r="AT1304" s="244" t="s">
        <v>160</v>
      </c>
      <c r="AU1304" s="244" t="s">
        <v>81</v>
      </c>
      <c r="AY1304" s="18" t="s">
        <v>158</v>
      </c>
      <c r="BE1304" s="245">
        <f>IF(N1304="základní",J1304,0)</f>
        <v>0</v>
      </c>
      <c r="BF1304" s="245">
        <f>IF(N1304="snížená",J1304,0)</f>
        <v>0</v>
      </c>
      <c r="BG1304" s="245">
        <f>IF(N1304="zákl. přenesená",J1304,0)</f>
        <v>0</v>
      </c>
      <c r="BH1304" s="245">
        <f>IF(N1304="sníž. přenesená",J1304,0)</f>
        <v>0</v>
      </c>
      <c r="BI1304" s="245">
        <f>IF(N1304="nulová",J1304,0)</f>
        <v>0</v>
      </c>
      <c r="BJ1304" s="18" t="s">
        <v>165</v>
      </c>
      <c r="BK1304" s="245">
        <f>ROUND(I1304*H1304,2)</f>
        <v>0</v>
      </c>
      <c r="BL1304" s="18" t="s">
        <v>210</v>
      </c>
      <c r="BM1304" s="244" t="s">
        <v>2170</v>
      </c>
    </row>
    <row r="1305" s="12" customFormat="1" ht="22.8" customHeight="1">
      <c r="A1305" s="12"/>
      <c r="B1305" s="217"/>
      <c r="C1305" s="218"/>
      <c r="D1305" s="219" t="s">
        <v>72</v>
      </c>
      <c r="E1305" s="231" t="s">
        <v>2171</v>
      </c>
      <c r="F1305" s="231" t="s">
        <v>2172</v>
      </c>
      <c r="G1305" s="218"/>
      <c r="H1305" s="218"/>
      <c r="I1305" s="221"/>
      <c r="J1305" s="232">
        <f>BK1305</f>
        <v>0</v>
      </c>
      <c r="K1305" s="218"/>
      <c r="L1305" s="223"/>
      <c r="M1305" s="224"/>
      <c r="N1305" s="225"/>
      <c r="O1305" s="225"/>
      <c r="P1305" s="226">
        <f>SUM(P1306:P1325)</f>
        <v>0</v>
      </c>
      <c r="Q1305" s="225"/>
      <c r="R1305" s="226">
        <f>SUM(R1306:R1325)</f>
        <v>0.047275000000000011</v>
      </c>
      <c r="S1305" s="225"/>
      <c r="T1305" s="227">
        <f>SUM(T1306:T1325)</f>
        <v>0</v>
      </c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R1305" s="228" t="s">
        <v>81</v>
      </c>
      <c r="AT1305" s="229" t="s">
        <v>72</v>
      </c>
      <c r="AU1305" s="229" t="s">
        <v>79</v>
      </c>
      <c r="AY1305" s="228" t="s">
        <v>158</v>
      </c>
      <c r="BK1305" s="230">
        <f>SUM(BK1306:BK1325)</f>
        <v>0</v>
      </c>
    </row>
    <row r="1306" s="2" customFormat="1" ht="16.5" customHeight="1">
      <c r="A1306" s="39"/>
      <c r="B1306" s="40"/>
      <c r="C1306" s="233" t="s">
        <v>1247</v>
      </c>
      <c r="D1306" s="233" t="s">
        <v>160</v>
      </c>
      <c r="E1306" s="234" t="s">
        <v>2173</v>
      </c>
      <c r="F1306" s="235" t="s">
        <v>2174</v>
      </c>
      <c r="G1306" s="236" t="s">
        <v>329</v>
      </c>
      <c r="H1306" s="237">
        <v>1</v>
      </c>
      <c r="I1306" s="238"/>
      <c r="J1306" s="239">
        <f>ROUND(I1306*H1306,2)</f>
        <v>0</v>
      </c>
      <c r="K1306" s="235" t="s">
        <v>164</v>
      </c>
      <c r="L1306" s="45"/>
      <c r="M1306" s="240" t="s">
        <v>1</v>
      </c>
      <c r="N1306" s="241" t="s">
        <v>40</v>
      </c>
      <c r="O1306" s="93"/>
      <c r="P1306" s="242">
        <f>O1306*H1306</f>
        <v>0</v>
      </c>
      <c r="Q1306" s="242">
        <v>0</v>
      </c>
      <c r="R1306" s="242">
        <f>Q1306*H1306</f>
        <v>0</v>
      </c>
      <c r="S1306" s="242">
        <v>0</v>
      </c>
      <c r="T1306" s="243">
        <f>S1306*H1306</f>
        <v>0</v>
      </c>
      <c r="U1306" s="39"/>
      <c r="V1306" s="39"/>
      <c r="W1306" s="39"/>
      <c r="X1306" s="39"/>
      <c r="Y1306" s="39"/>
      <c r="Z1306" s="39"/>
      <c r="AA1306" s="39"/>
      <c r="AB1306" s="39"/>
      <c r="AC1306" s="39"/>
      <c r="AD1306" s="39"/>
      <c r="AE1306" s="39"/>
      <c r="AR1306" s="244" t="s">
        <v>210</v>
      </c>
      <c r="AT1306" s="244" t="s">
        <v>160</v>
      </c>
      <c r="AU1306" s="244" t="s">
        <v>81</v>
      </c>
      <c r="AY1306" s="18" t="s">
        <v>158</v>
      </c>
      <c r="BE1306" s="245">
        <f>IF(N1306="základní",J1306,0)</f>
        <v>0</v>
      </c>
      <c r="BF1306" s="245">
        <f>IF(N1306="snížená",J1306,0)</f>
        <v>0</v>
      </c>
      <c r="BG1306" s="245">
        <f>IF(N1306="zákl. přenesená",J1306,0)</f>
        <v>0</v>
      </c>
      <c r="BH1306" s="245">
        <f>IF(N1306="sníž. přenesená",J1306,0)</f>
        <v>0</v>
      </c>
      <c r="BI1306" s="245">
        <f>IF(N1306="nulová",J1306,0)</f>
        <v>0</v>
      </c>
      <c r="BJ1306" s="18" t="s">
        <v>165</v>
      </c>
      <c r="BK1306" s="245">
        <f>ROUND(I1306*H1306,2)</f>
        <v>0</v>
      </c>
      <c r="BL1306" s="18" t="s">
        <v>210</v>
      </c>
      <c r="BM1306" s="244" t="s">
        <v>2175</v>
      </c>
    </row>
    <row r="1307" s="2" customFormat="1" ht="21.75" customHeight="1">
      <c r="A1307" s="39"/>
      <c r="B1307" s="40"/>
      <c r="C1307" s="279" t="s">
        <v>2176</v>
      </c>
      <c r="D1307" s="279" t="s">
        <v>355</v>
      </c>
      <c r="E1307" s="280" t="s">
        <v>2177</v>
      </c>
      <c r="F1307" s="281" t="s">
        <v>2178</v>
      </c>
      <c r="G1307" s="282" t="s">
        <v>329</v>
      </c>
      <c r="H1307" s="283">
        <v>1</v>
      </c>
      <c r="I1307" s="284"/>
      <c r="J1307" s="285">
        <f>ROUND(I1307*H1307,2)</f>
        <v>0</v>
      </c>
      <c r="K1307" s="281" t="s">
        <v>164</v>
      </c>
      <c r="L1307" s="286"/>
      <c r="M1307" s="287" t="s">
        <v>1</v>
      </c>
      <c r="N1307" s="288" t="s">
        <v>40</v>
      </c>
      <c r="O1307" s="93"/>
      <c r="P1307" s="242">
        <f>O1307*H1307</f>
        <v>0</v>
      </c>
      <c r="Q1307" s="242">
        <v>0.00048000000000000001</v>
      </c>
      <c r="R1307" s="242">
        <f>Q1307*H1307</f>
        <v>0.00048000000000000001</v>
      </c>
      <c r="S1307" s="242">
        <v>0</v>
      </c>
      <c r="T1307" s="243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44" t="s">
        <v>254</v>
      </c>
      <c r="AT1307" s="244" t="s">
        <v>355</v>
      </c>
      <c r="AU1307" s="244" t="s">
        <v>81</v>
      </c>
      <c r="AY1307" s="18" t="s">
        <v>158</v>
      </c>
      <c r="BE1307" s="245">
        <f>IF(N1307="základní",J1307,0)</f>
        <v>0</v>
      </c>
      <c r="BF1307" s="245">
        <f>IF(N1307="snížená",J1307,0)</f>
        <v>0</v>
      </c>
      <c r="BG1307" s="245">
        <f>IF(N1307="zákl. přenesená",J1307,0)</f>
        <v>0</v>
      </c>
      <c r="BH1307" s="245">
        <f>IF(N1307="sníž. přenesená",J1307,0)</f>
        <v>0</v>
      </c>
      <c r="BI1307" s="245">
        <f>IF(N1307="nulová",J1307,0)</f>
        <v>0</v>
      </c>
      <c r="BJ1307" s="18" t="s">
        <v>165</v>
      </c>
      <c r="BK1307" s="245">
        <f>ROUND(I1307*H1307,2)</f>
        <v>0</v>
      </c>
      <c r="BL1307" s="18" t="s">
        <v>210</v>
      </c>
      <c r="BM1307" s="244" t="s">
        <v>2179</v>
      </c>
    </row>
    <row r="1308" s="2" customFormat="1" ht="16.5" customHeight="1">
      <c r="A1308" s="39"/>
      <c r="B1308" s="40"/>
      <c r="C1308" s="233" t="s">
        <v>1251</v>
      </c>
      <c r="D1308" s="233" t="s">
        <v>160</v>
      </c>
      <c r="E1308" s="234" t="s">
        <v>2180</v>
      </c>
      <c r="F1308" s="235" t="s">
        <v>2181</v>
      </c>
      <c r="G1308" s="236" t="s">
        <v>329</v>
      </c>
      <c r="H1308" s="237">
        <v>2</v>
      </c>
      <c r="I1308" s="238"/>
      <c r="J1308" s="239">
        <f>ROUND(I1308*H1308,2)</f>
        <v>0</v>
      </c>
      <c r="K1308" s="235" t="s">
        <v>164</v>
      </c>
      <c r="L1308" s="45"/>
      <c r="M1308" s="240" t="s">
        <v>1</v>
      </c>
      <c r="N1308" s="241" t="s">
        <v>40</v>
      </c>
      <c r="O1308" s="93"/>
      <c r="P1308" s="242">
        <f>O1308*H1308</f>
        <v>0</v>
      </c>
      <c r="Q1308" s="242">
        <v>0</v>
      </c>
      <c r="R1308" s="242">
        <f>Q1308*H1308</f>
        <v>0</v>
      </c>
      <c r="S1308" s="242">
        <v>0</v>
      </c>
      <c r="T1308" s="243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44" t="s">
        <v>210</v>
      </c>
      <c r="AT1308" s="244" t="s">
        <v>160</v>
      </c>
      <c r="AU1308" s="244" t="s">
        <v>81</v>
      </c>
      <c r="AY1308" s="18" t="s">
        <v>158</v>
      </c>
      <c r="BE1308" s="245">
        <f>IF(N1308="základní",J1308,0)</f>
        <v>0</v>
      </c>
      <c r="BF1308" s="245">
        <f>IF(N1308="snížená",J1308,0)</f>
        <v>0</v>
      </c>
      <c r="BG1308" s="245">
        <f>IF(N1308="zákl. přenesená",J1308,0)</f>
        <v>0</v>
      </c>
      <c r="BH1308" s="245">
        <f>IF(N1308="sníž. přenesená",J1308,0)</f>
        <v>0</v>
      </c>
      <c r="BI1308" s="245">
        <f>IF(N1308="nulová",J1308,0)</f>
        <v>0</v>
      </c>
      <c r="BJ1308" s="18" t="s">
        <v>165</v>
      </c>
      <c r="BK1308" s="245">
        <f>ROUND(I1308*H1308,2)</f>
        <v>0</v>
      </c>
      <c r="BL1308" s="18" t="s">
        <v>210</v>
      </c>
      <c r="BM1308" s="244" t="s">
        <v>2182</v>
      </c>
    </row>
    <row r="1309" s="2" customFormat="1" ht="33" customHeight="1">
      <c r="A1309" s="39"/>
      <c r="B1309" s="40"/>
      <c r="C1309" s="279" t="s">
        <v>2183</v>
      </c>
      <c r="D1309" s="279" t="s">
        <v>355</v>
      </c>
      <c r="E1309" s="280" t="s">
        <v>2184</v>
      </c>
      <c r="F1309" s="281" t="s">
        <v>2185</v>
      </c>
      <c r="G1309" s="282" t="s">
        <v>329</v>
      </c>
      <c r="H1309" s="283">
        <v>2</v>
      </c>
      <c r="I1309" s="284"/>
      <c r="J1309" s="285">
        <f>ROUND(I1309*H1309,2)</f>
        <v>0</v>
      </c>
      <c r="K1309" s="281" t="s">
        <v>164</v>
      </c>
      <c r="L1309" s="286"/>
      <c r="M1309" s="287" t="s">
        <v>1</v>
      </c>
      <c r="N1309" s="288" t="s">
        <v>40</v>
      </c>
      <c r="O1309" s="93"/>
      <c r="P1309" s="242">
        <f>O1309*H1309</f>
        <v>0</v>
      </c>
      <c r="Q1309" s="242">
        <v>0.00089999999999999998</v>
      </c>
      <c r="R1309" s="242">
        <f>Q1309*H1309</f>
        <v>0.0018</v>
      </c>
      <c r="S1309" s="242">
        <v>0</v>
      </c>
      <c r="T1309" s="243">
        <f>S1309*H1309</f>
        <v>0</v>
      </c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R1309" s="244" t="s">
        <v>254</v>
      </c>
      <c r="AT1309" s="244" t="s">
        <v>355</v>
      </c>
      <c r="AU1309" s="244" t="s">
        <v>81</v>
      </c>
      <c r="AY1309" s="18" t="s">
        <v>158</v>
      </c>
      <c r="BE1309" s="245">
        <f>IF(N1309="základní",J1309,0)</f>
        <v>0</v>
      </c>
      <c r="BF1309" s="245">
        <f>IF(N1309="snížená",J1309,0)</f>
        <v>0</v>
      </c>
      <c r="BG1309" s="245">
        <f>IF(N1309="zákl. přenesená",J1309,0)</f>
        <v>0</v>
      </c>
      <c r="BH1309" s="245">
        <f>IF(N1309="sníž. přenesená",J1309,0)</f>
        <v>0</v>
      </c>
      <c r="BI1309" s="245">
        <f>IF(N1309="nulová",J1309,0)</f>
        <v>0</v>
      </c>
      <c r="BJ1309" s="18" t="s">
        <v>165</v>
      </c>
      <c r="BK1309" s="245">
        <f>ROUND(I1309*H1309,2)</f>
        <v>0</v>
      </c>
      <c r="BL1309" s="18" t="s">
        <v>210</v>
      </c>
      <c r="BM1309" s="244" t="s">
        <v>2186</v>
      </c>
    </row>
    <row r="1310" s="2" customFormat="1" ht="16.5" customHeight="1">
      <c r="A1310" s="39"/>
      <c r="B1310" s="40"/>
      <c r="C1310" s="233" t="s">
        <v>1254</v>
      </c>
      <c r="D1310" s="233" t="s">
        <v>160</v>
      </c>
      <c r="E1310" s="234" t="s">
        <v>2187</v>
      </c>
      <c r="F1310" s="235" t="s">
        <v>2188</v>
      </c>
      <c r="G1310" s="236" t="s">
        <v>329</v>
      </c>
      <c r="H1310" s="237">
        <v>13</v>
      </c>
      <c r="I1310" s="238"/>
      <c r="J1310" s="239">
        <f>ROUND(I1310*H1310,2)</f>
        <v>0</v>
      </c>
      <c r="K1310" s="235" t="s">
        <v>164</v>
      </c>
      <c r="L1310" s="45"/>
      <c r="M1310" s="240" t="s">
        <v>1</v>
      </c>
      <c r="N1310" s="241" t="s">
        <v>40</v>
      </c>
      <c r="O1310" s="93"/>
      <c r="P1310" s="242">
        <f>O1310*H1310</f>
        <v>0</v>
      </c>
      <c r="Q1310" s="242">
        <v>0</v>
      </c>
      <c r="R1310" s="242">
        <f>Q1310*H1310</f>
        <v>0</v>
      </c>
      <c r="S1310" s="242">
        <v>0</v>
      </c>
      <c r="T1310" s="243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44" t="s">
        <v>210</v>
      </c>
      <c r="AT1310" s="244" t="s">
        <v>160</v>
      </c>
      <c r="AU1310" s="244" t="s">
        <v>81</v>
      </c>
      <c r="AY1310" s="18" t="s">
        <v>158</v>
      </c>
      <c r="BE1310" s="245">
        <f>IF(N1310="základní",J1310,0)</f>
        <v>0</v>
      </c>
      <c r="BF1310" s="245">
        <f>IF(N1310="snížená",J1310,0)</f>
        <v>0</v>
      </c>
      <c r="BG1310" s="245">
        <f>IF(N1310="zákl. přenesená",J1310,0)</f>
        <v>0</v>
      </c>
      <c r="BH1310" s="245">
        <f>IF(N1310="sníž. přenesená",J1310,0)</f>
        <v>0</v>
      </c>
      <c r="BI1310" s="245">
        <f>IF(N1310="nulová",J1310,0)</f>
        <v>0</v>
      </c>
      <c r="BJ1310" s="18" t="s">
        <v>165</v>
      </c>
      <c r="BK1310" s="245">
        <f>ROUND(I1310*H1310,2)</f>
        <v>0</v>
      </c>
      <c r="BL1310" s="18" t="s">
        <v>210</v>
      </c>
      <c r="BM1310" s="244" t="s">
        <v>2189</v>
      </c>
    </row>
    <row r="1311" s="14" customFormat="1">
      <c r="A1311" s="14"/>
      <c r="B1311" s="257"/>
      <c r="C1311" s="258"/>
      <c r="D1311" s="248" t="s">
        <v>166</v>
      </c>
      <c r="E1311" s="259" t="s">
        <v>1</v>
      </c>
      <c r="F1311" s="260" t="s">
        <v>2190</v>
      </c>
      <c r="G1311" s="258"/>
      <c r="H1311" s="261">
        <v>13</v>
      </c>
      <c r="I1311" s="262"/>
      <c r="J1311" s="258"/>
      <c r="K1311" s="258"/>
      <c r="L1311" s="263"/>
      <c r="M1311" s="264"/>
      <c r="N1311" s="265"/>
      <c r="O1311" s="265"/>
      <c r="P1311" s="265"/>
      <c r="Q1311" s="265"/>
      <c r="R1311" s="265"/>
      <c r="S1311" s="265"/>
      <c r="T1311" s="266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67" t="s">
        <v>166</v>
      </c>
      <c r="AU1311" s="267" t="s">
        <v>81</v>
      </c>
      <c r="AV1311" s="14" t="s">
        <v>81</v>
      </c>
      <c r="AW1311" s="14" t="s">
        <v>30</v>
      </c>
      <c r="AX1311" s="14" t="s">
        <v>73</v>
      </c>
      <c r="AY1311" s="267" t="s">
        <v>158</v>
      </c>
    </row>
    <row r="1312" s="15" customFormat="1">
      <c r="A1312" s="15"/>
      <c r="B1312" s="268"/>
      <c r="C1312" s="269"/>
      <c r="D1312" s="248" t="s">
        <v>166</v>
      </c>
      <c r="E1312" s="270" t="s">
        <v>1</v>
      </c>
      <c r="F1312" s="271" t="s">
        <v>169</v>
      </c>
      <c r="G1312" s="269"/>
      <c r="H1312" s="272">
        <v>13</v>
      </c>
      <c r="I1312" s="273"/>
      <c r="J1312" s="269"/>
      <c r="K1312" s="269"/>
      <c r="L1312" s="274"/>
      <c r="M1312" s="275"/>
      <c r="N1312" s="276"/>
      <c r="O1312" s="276"/>
      <c r="P1312" s="276"/>
      <c r="Q1312" s="276"/>
      <c r="R1312" s="276"/>
      <c r="S1312" s="276"/>
      <c r="T1312" s="277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78" t="s">
        <v>166</v>
      </c>
      <c r="AU1312" s="278" t="s">
        <v>81</v>
      </c>
      <c r="AV1312" s="15" t="s">
        <v>165</v>
      </c>
      <c r="AW1312" s="15" t="s">
        <v>30</v>
      </c>
      <c r="AX1312" s="15" t="s">
        <v>79</v>
      </c>
      <c r="AY1312" s="278" t="s">
        <v>158</v>
      </c>
    </row>
    <row r="1313" s="2" customFormat="1" ht="16.5" customHeight="1">
      <c r="A1313" s="39"/>
      <c r="B1313" s="40"/>
      <c r="C1313" s="279" t="s">
        <v>2191</v>
      </c>
      <c r="D1313" s="279" t="s">
        <v>355</v>
      </c>
      <c r="E1313" s="280" t="s">
        <v>2192</v>
      </c>
      <c r="F1313" s="281" t="s">
        <v>2193</v>
      </c>
      <c r="G1313" s="282" t="s">
        <v>329</v>
      </c>
      <c r="H1313" s="283">
        <v>4</v>
      </c>
      <c r="I1313" s="284"/>
      <c r="J1313" s="285">
        <f>ROUND(I1313*H1313,2)</f>
        <v>0</v>
      </c>
      <c r="K1313" s="281" t="s">
        <v>164</v>
      </c>
      <c r="L1313" s="286"/>
      <c r="M1313" s="287" t="s">
        <v>1</v>
      </c>
      <c r="N1313" s="288" t="s">
        <v>40</v>
      </c>
      <c r="O1313" s="93"/>
      <c r="P1313" s="242">
        <f>O1313*H1313</f>
        <v>0</v>
      </c>
      <c r="Q1313" s="242">
        <v>0.00020000000000000001</v>
      </c>
      <c r="R1313" s="242">
        <f>Q1313*H1313</f>
        <v>0.00080000000000000004</v>
      </c>
      <c r="S1313" s="242">
        <v>0</v>
      </c>
      <c r="T1313" s="243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44" t="s">
        <v>254</v>
      </c>
      <c r="AT1313" s="244" t="s">
        <v>355</v>
      </c>
      <c r="AU1313" s="244" t="s">
        <v>81</v>
      </c>
      <c r="AY1313" s="18" t="s">
        <v>158</v>
      </c>
      <c r="BE1313" s="245">
        <f>IF(N1313="základní",J1313,0)</f>
        <v>0</v>
      </c>
      <c r="BF1313" s="245">
        <f>IF(N1313="snížená",J1313,0)</f>
        <v>0</v>
      </c>
      <c r="BG1313" s="245">
        <f>IF(N1313="zákl. přenesená",J1313,0)</f>
        <v>0</v>
      </c>
      <c r="BH1313" s="245">
        <f>IF(N1313="sníž. přenesená",J1313,0)</f>
        <v>0</v>
      </c>
      <c r="BI1313" s="245">
        <f>IF(N1313="nulová",J1313,0)</f>
        <v>0</v>
      </c>
      <c r="BJ1313" s="18" t="s">
        <v>165</v>
      </c>
      <c r="BK1313" s="245">
        <f>ROUND(I1313*H1313,2)</f>
        <v>0</v>
      </c>
      <c r="BL1313" s="18" t="s">
        <v>210</v>
      </c>
      <c r="BM1313" s="244" t="s">
        <v>2194</v>
      </c>
    </row>
    <row r="1314" s="2" customFormat="1" ht="16.5" customHeight="1">
      <c r="A1314" s="39"/>
      <c r="B1314" s="40"/>
      <c r="C1314" s="279" t="s">
        <v>1258</v>
      </c>
      <c r="D1314" s="279" t="s">
        <v>355</v>
      </c>
      <c r="E1314" s="280" t="s">
        <v>2195</v>
      </c>
      <c r="F1314" s="281" t="s">
        <v>2196</v>
      </c>
      <c r="G1314" s="282" t="s">
        <v>329</v>
      </c>
      <c r="H1314" s="283">
        <v>9</v>
      </c>
      <c r="I1314" s="284"/>
      <c r="J1314" s="285">
        <f>ROUND(I1314*H1314,2)</f>
        <v>0</v>
      </c>
      <c r="K1314" s="281" t="s">
        <v>164</v>
      </c>
      <c r="L1314" s="286"/>
      <c r="M1314" s="287" t="s">
        <v>1</v>
      </c>
      <c r="N1314" s="288" t="s">
        <v>40</v>
      </c>
      <c r="O1314" s="93"/>
      <c r="P1314" s="242">
        <f>O1314*H1314</f>
        <v>0</v>
      </c>
      <c r="Q1314" s="242">
        <v>0.0012999999999999999</v>
      </c>
      <c r="R1314" s="242">
        <f>Q1314*H1314</f>
        <v>0.011699999999999999</v>
      </c>
      <c r="S1314" s="242">
        <v>0</v>
      </c>
      <c r="T1314" s="243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44" t="s">
        <v>254</v>
      </c>
      <c r="AT1314" s="244" t="s">
        <v>355</v>
      </c>
      <c r="AU1314" s="244" t="s">
        <v>81</v>
      </c>
      <c r="AY1314" s="18" t="s">
        <v>158</v>
      </c>
      <c r="BE1314" s="245">
        <f>IF(N1314="základní",J1314,0)</f>
        <v>0</v>
      </c>
      <c r="BF1314" s="245">
        <f>IF(N1314="snížená",J1314,0)</f>
        <v>0</v>
      </c>
      <c r="BG1314" s="245">
        <f>IF(N1314="zákl. přenesená",J1314,0)</f>
        <v>0</v>
      </c>
      <c r="BH1314" s="245">
        <f>IF(N1314="sníž. přenesená",J1314,0)</f>
        <v>0</v>
      </c>
      <c r="BI1314" s="245">
        <f>IF(N1314="nulová",J1314,0)</f>
        <v>0</v>
      </c>
      <c r="BJ1314" s="18" t="s">
        <v>165</v>
      </c>
      <c r="BK1314" s="245">
        <f>ROUND(I1314*H1314,2)</f>
        <v>0</v>
      </c>
      <c r="BL1314" s="18" t="s">
        <v>210</v>
      </c>
      <c r="BM1314" s="244" t="s">
        <v>2197</v>
      </c>
    </row>
    <row r="1315" s="2" customFormat="1" ht="16.5" customHeight="1">
      <c r="A1315" s="39"/>
      <c r="B1315" s="40"/>
      <c r="C1315" s="233" t="s">
        <v>2198</v>
      </c>
      <c r="D1315" s="233" t="s">
        <v>160</v>
      </c>
      <c r="E1315" s="234" t="s">
        <v>2199</v>
      </c>
      <c r="F1315" s="235" t="s">
        <v>2200</v>
      </c>
      <c r="G1315" s="236" t="s">
        <v>329</v>
      </c>
      <c r="H1315" s="237">
        <v>3</v>
      </c>
      <c r="I1315" s="238"/>
      <c r="J1315" s="239">
        <f>ROUND(I1315*H1315,2)</f>
        <v>0</v>
      </c>
      <c r="K1315" s="235" t="s">
        <v>164</v>
      </c>
      <c r="L1315" s="45"/>
      <c r="M1315" s="240" t="s">
        <v>1</v>
      </c>
      <c r="N1315" s="241" t="s">
        <v>40</v>
      </c>
      <c r="O1315" s="93"/>
      <c r="P1315" s="242">
        <f>O1315*H1315</f>
        <v>0</v>
      </c>
      <c r="Q1315" s="242">
        <v>0</v>
      </c>
      <c r="R1315" s="242">
        <f>Q1315*H1315</f>
        <v>0</v>
      </c>
      <c r="S1315" s="242">
        <v>0</v>
      </c>
      <c r="T1315" s="243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44" t="s">
        <v>210</v>
      </c>
      <c r="AT1315" s="244" t="s">
        <v>160</v>
      </c>
      <c r="AU1315" s="244" t="s">
        <v>81</v>
      </c>
      <c r="AY1315" s="18" t="s">
        <v>158</v>
      </c>
      <c r="BE1315" s="245">
        <f>IF(N1315="základní",J1315,0)</f>
        <v>0</v>
      </c>
      <c r="BF1315" s="245">
        <f>IF(N1315="snížená",J1315,0)</f>
        <v>0</v>
      </c>
      <c r="BG1315" s="245">
        <f>IF(N1315="zákl. přenesená",J1315,0)</f>
        <v>0</v>
      </c>
      <c r="BH1315" s="245">
        <f>IF(N1315="sníž. přenesená",J1315,0)</f>
        <v>0</v>
      </c>
      <c r="BI1315" s="245">
        <f>IF(N1315="nulová",J1315,0)</f>
        <v>0</v>
      </c>
      <c r="BJ1315" s="18" t="s">
        <v>165</v>
      </c>
      <c r="BK1315" s="245">
        <f>ROUND(I1315*H1315,2)</f>
        <v>0</v>
      </c>
      <c r="BL1315" s="18" t="s">
        <v>210</v>
      </c>
      <c r="BM1315" s="244" t="s">
        <v>2201</v>
      </c>
    </row>
    <row r="1316" s="14" customFormat="1">
      <c r="A1316" s="14"/>
      <c r="B1316" s="257"/>
      <c r="C1316" s="258"/>
      <c r="D1316" s="248" t="s">
        <v>166</v>
      </c>
      <c r="E1316" s="259" t="s">
        <v>1</v>
      </c>
      <c r="F1316" s="260" t="s">
        <v>2202</v>
      </c>
      <c r="G1316" s="258"/>
      <c r="H1316" s="261">
        <v>3</v>
      </c>
      <c r="I1316" s="262"/>
      <c r="J1316" s="258"/>
      <c r="K1316" s="258"/>
      <c r="L1316" s="263"/>
      <c r="M1316" s="264"/>
      <c r="N1316" s="265"/>
      <c r="O1316" s="265"/>
      <c r="P1316" s="265"/>
      <c r="Q1316" s="265"/>
      <c r="R1316" s="265"/>
      <c r="S1316" s="265"/>
      <c r="T1316" s="266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67" t="s">
        <v>166</v>
      </c>
      <c r="AU1316" s="267" t="s">
        <v>81</v>
      </c>
      <c r="AV1316" s="14" t="s">
        <v>81</v>
      </c>
      <c r="AW1316" s="14" t="s">
        <v>30</v>
      </c>
      <c r="AX1316" s="14" t="s">
        <v>73</v>
      </c>
      <c r="AY1316" s="267" t="s">
        <v>158</v>
      </c>
    </row>
    <row r="1317" s="15" customFormat="1">
      <c r="A1317" s="15"/>
      <c r="B1317" s="268"/>
      <c r="C1317" s="269"/>
      <c r="D1317" s="248" t="s">
        <v>166</v>
      </c>
      <c r="E1317" s="270" t="s">
        <v>1</v>
      </c>
      <c r="F1317" s="271" t="s">
        <v>169</v>
      </c>
      <c r="G1317" s="269"/>
      <c r="H1317" s="272">
        <v>3</v>
      </c>
      <c r="I1317" s="273"/>
      <c r="J1317" s="269"/>
      <c r="K1317" s="269"/>
      <c r="L1317" s="274"/>
      <c r="M1317" s="275"/>
      <c r="N1317" s="276"/>
      <c r="O1317" s="276"/>
      <c r="P1317" s="276"/>
      <c r="Q1317" s="276"/>
      <c r="R1317" s="276"/>
      <c r="S1317" s="276"/>
      <c r="T1317" s="277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78" t="s">
        <v>166</v>
      </c>
      <c r="AU1317" s="278" t="s">
        <v>81</v>
      </c>
      <c r="AV1317" s="15" t="s">
        <v>165</v>
      </c>
      <c r="AW1317" s="15" t="s">
        <v>30</v>
      </c>
      <c r="AX1317" s="15" t="s">
        <v>79</v>
      </c>
      <c r="AY1317" s="278" t="s">
        <v>158</v>
      </c>
    </row>
    <row r="1318" s="2" customFormat="1" ht="16.5" customHeight="1">
      <c r="A1318" s="39"/>
      <c r="B1318" s="40"/>
      <c r="C1318" s="279" t="s">
        <v>1261</v>
      </c>
      <c r="D1318" s="279" t="s">
        <v>355</v>
      </c>
      <c r="E1318" s="280" t="s">
        <v>2203</v>
      </c>
      <c r="F1318" s="281" t="s">
        <v>2204</v>
      </c>
      <c r="G1318" s="282" t="s">
        <v>329</v>
      </c>
      <c r="H1318" s="283">
        <v>3</v>
      </c>
      <c r="I1318" s="284"/>
      <c r="J1318" s="285">
        <f>ROUND(I1318*H1318,2)</f>
        <v>0</v>
      </c>
      <c r="K1318" s="281" t="s">
        <v>1</v>
      </c>
      <c r="L1318" s="286"/>
      <c r="M1318" s="287" t="s">
        <v>1</v>
      </c>
      <c r="N1318" s="288" t="s">
        <v>40</v>
      </c>
      <c r="O1318" s="93"/>
      <c r="P1318" s="242">
        <f>O1318*H1318</f>
        <v>0</v>
      </c>
      <c r="Q1318" s="242">
        <v>0</v>
      </c>
      <c r="R1318" s="242">
        <f>Q1318*H1318</f>
        <v>0</v>
      </c>
      <c r="S1318" s="242">
        <v>0</v>
      </c>
      <c r="T1318" s="243">
        <f>S1318*H1318</f>
        <v>0</v>
      </c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R1318" s="244" t="s">
        <v>254</v>
      </c>
      <c r="AT1318" s="244" t="s">
        <v>355</v>
      </c>
      <c r="AU1318" s="244" t="s">
        <v>81</v>
      </c>
      <c r="AY1318" s="18" t="s">
        <v>158</v>
      </c>
      <c r="BE1318" s="245">
        <f>IF(N1318="základní",J1318,0)</f>
        <v>0</v>
      </c>
      <c r="BF1318" s="245">
        <f>IF(N1318="snížená",J1318,0)</f>
        <v>0</v>
      </c>
      <c r="BG1318" s="245">
        <f>IF(N1318="zákl. přenesená",J1318,0)</f>
        <v>0</v>
      </c>
      <c r="BH1318" s="245">
        <f>IF(N1318="sníž. přenesená",J1318,0)</f>
        <v>0</v>
      </c>
      <c r="BI1318" s="245">
        <f>IF(N1318="nulová",J1318,0)</f>
        <v>0</v>
      </c>
      <c r="BJ1318" s="18" t="s">
        <v>165</v>
      </c>
      <c r="BK1318" s="245">
        <f>ROUND(I1318*H1318,2)</f>
        <v>0</v>
      </c>
      <c r="BL1318" s="18" t="s">
        <v>210</v>
      </c>
      <c r="BM1318" s="244" t="s">
        <v>2205</v>
      </c>
    </row>
    <row r="1319" s="2" customFormat="1" ht="21.75" customHeight="1">
      <c r="A1319" s="39"/>
      <c r="B1319" s="40"/>
      <c r="C1319" s="233" t="s">
        <v>2206</v>
      </c>
      <c r="D1319" s="233" t="s">
        <v>160</v>
      </c>
      <c r="E1319" s="234" t="s">
        <v>2207</v>
      </c>
      <c r="F1319" s="235" t="s">
        <v>2208</v>
      </c>
      <c r="G1319" s="236" t="s">
        <v>198</v>
      </c>
      <c r="H1319" s="237">
        <v>12.5</v>
      </c>
      <c r="I1319" s="238"/>
      <c r="J1319" s="239">
        <f>ROUND(I1319*H1319,2)</f>
        <v>0</v>
      </c>
      <c r="K1319" s="235" t="s">
        <v>164</v>
      </c>
      <c r="L1319" s="45"/>
      <c r="M1319" s="240" t="s">
        <v>1</v>
      </c>
      <c r="N1319" s="241" t="s">
        <v>40</v>
      </c>
      <c r="O1319" s="93"/>
      <c r="P1319" s="242">
        <f>O1319*H1319</f>
        <v>0</v>
      </c>
      <c r="Q1319" s="242">
        <v>0.00175</v>
      </c>
      <c r="R1319" s="242">
        <f>Q1319*H1319</f>
        <v>0.021875000000000002</v>
      </c>
      <c r="S1319" s="242">
        <v>0</v>
      </c>
      <c r="T1319" s="243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44" t="s">
        <v>210</v>
      </c>
      <c r="AT1319" s="244" t="s">
        <v>160</v>
      </c>
      <c r="AU1319" s="244" t="s">
        <v>81</v>
      </c>
      <c r="AY1319" s="18" t="s">
        <v>158</v>
      </c>
      <c r="BE1319" s="245">
        <f>IF(N1319="základní",J1319,0)</f>
        <v>0</v>
      </c>
      <c r="BF1319" s="245">
        <f>IF(N1319="snížená",J1319,0)</f>
        <v>0</v>
      </c>
      <c r="BG1319" s="245">
        <f>IF(N1319="zákl. přenesená",J1319,0)</f>
        <v>0</v>
      </c>
      <c r="BH1319" s="245">
        <f>IF(N1319="sníž. přenesená",J1319,0)</f>
        <v>0</v>
      </c>
      <c r="BI1319" s="245">
        <f>IF(N1319="nulová",J1319,0)</f>
        <v>0</v>
      </c>
      <c r="BJ1319" s="18" t="s">
        <v>165</v>
      </c>
      <c r="BK1319" s="245">
        <f>ROUND(I1319*H1319,2)</f>
        <v>0</v>
      </c>
      <c r="BL1319" s="18" t="s">
        <v>210</v>
      </c>
      <c r="BM1319" s="244" t="s">
        <v>2209</v>
      </c>
    </row>
    <row r="1320" s="2" customFormat="1" ht="21.75" customHeight="1">
      <c r="A1320" s="39"/>
      <c r="B1320" s="40"/>
      <c r="C1320" s="233" t="s">
        <v>1265</v>
      </c>
      <c r="D1320" s="233" t="s">
        <v>160</v>
      </c>
      <c r="E1320" s="234" t="s">
        <v>2210</v>
      </c>
      <c r="F1320" s="235" t="s">
        <v>2211</v>
      </c>
      <c r="G1320" s="236" t="s">
        <v>198</v>
      </c>
      <c r="H1320" s="237">
        <v>1</v>
      </c>
      <c r="I1320" s="238"/>
      <c r="J1320" s="239">
        <f>ROUND(I1320*H1320,2)</f>
        <v>0</v>
      </c>
      <c r="K1320" s="235" t="s">
        <v>164</v>
      </c>
      <c r="L1320" s="45"/>
      <c r="M1320" s="240" t="s">
        <v>1</v>
      </c>
      <c r="N1320" s="241" t="s">
        <v>40</v>
      </c>
      <c r="O1320" s="93"/>
      <c r="P1320" s="242">
        <f>O1320*H1320</f>
        <v>0</v>
      </c>
      <c r="Q1320" s="242">
        <v>0.0031199999999999999</v>
      </c>
      <c r="R1320" s="242">
        <f>Q1320*H1320</f>
        <v>0.0031199999999999999</v>
      </c>
      <c r="S1320" s="242">
        <v>0</v>
      </c>
      <c r="T1320" s="243">
        <f>S1320*H1320</f>
        <v>0</v>
      </c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R1320" s="244" t="s">
        <v>210</v>
      </c>
      <c r="AT1320" s="244" t="s">
        <v>160</v>
      </c>
      <c r="AU1320" s="244" t="s">
        <v>81</v>
      </c>
      <c r="AY1320" s="18" t="s">
        <v>158</v>
      </c>
      <c r="BE1320" s="245">
        <f>IF(N1320="základní",J1320,0)</f>
        <v>0</v>
      </c>
      <c r="BF1320" s="245">
        <f>IF(N1320="snížená",J1320,0)</f>
        <v>0</v>
      </c>
      <c r="BG1320" s="245">
        <f>IF(N1320="zákl. přenesená",J1320,0)</f>
        <v>0</v>
      </c>
      <c r="BH1320" s="245">
        <f>IF(N1320="sníž. přenesená",J1320,0)</f>
        <v>0</v>
      </c>
      <c r="BI1320" s="245">
        <f>IF(N1320="nulová",J1320,0)</f>
        <v>0</v>
      </c>
      <c r="BJ1320" s="18" t="s">
        <v>165</v>
      </c>
      <c r="BK1320" s="245">
        <f>ROUND(I1320*H1320,2)</f>
        <v>0</v>
      </c>
      <c r="BL1320" s="18" t="s">
        <v>210</v>
      </c>
      <c r="BM1320" s="244" t="s">
        <v>2212</v>
      </c>
    </row>
    <row r="1321" s="2" customFormat="1" ht="16.5" customHeight="1">
      <c r="A1321" s="39"/>
      <c r="B1321" s="40"/>
      <c r="C1321" s="233" t="s">
        <v>2213</v>
      </c>
      <c r="D1321" s="233" t="s">
        <v>160</v>
      </c>
      <c r="E1321" s="234" t="s">
        <v>2214</v>
      </c>
      <c r="F1321" s="235" t="s">
        <v>2215</v>
      </c>
      <c r="G1321" s="236" t="s">
        <v>198</v>
      </c>
      <c r="H1321" s="237">
        <v>2.5</v>
      </c>
      <c r="I1321" s="238"/>
      <c r="J1321" s="239">
        <f>ROUND(I1321*H1321,2)</f>
        <v>0</v>
      </c>
      <c r="K1321" s="235" t="s">
        <v>164</v>
      </c>
      <c r="L1321" s="45"/>
      <c r="M1321" s="240" t="s">
        <v>1</v>
      </c>
      <c r="N1321" s="241" t="s">
        <v>40</v>
      </c>
      <c r="O1321" s="93"/>
      <c r="P1321" s="242">
        <f>O1321*H1321</f>
        <v>0</v>
      </c>
      <c r="Q1321" s="242">
        <v>0</v>
      </c>
      <c r="R1321" s="242">
        <f>Q1321*H1321</f>
        <v>0</v>
      </c>
      <c r="S1321" s="242">
        <v>0</v>
      </c>
      <c r="T1321" s="243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44" t="s">
        <v>210</v>
      </c>
      <c r="AT1321" s="244" t="s">
        <v>160</v>
      </c>
      <c r="AU1321" s="244" t="s">
        <v>81</v>
      </c>
      <c r="AY1321" s="18" t="s">
        <v>158</v>
      </c>
      <c r="BE1321" s="245">
        <f>IF(N1321="základní",J1321,0)</f>
        <v>0</v>
      </c>
      <c r="BF1321" s="245">
        <f>IF(N1321="snížená",J1321,0)</f>
        <v>0</v>
      </c>
      <c r="BG1321" s="245">
        <f>IF(N1321="zákl. přenesená",J1321,0)</f>
        <v>0</v>
      </c>
      <c r="BH1321" s="245">
        <f>IF(N1321="sníž. přenesená",J1321,0)</f>
        <v>0</v>
      </c>
      <c r="BI1321" s="245">
        <f>IF(N1321="nulová",J1321,0)</f>
        <v>0</v>
      </c>
      <c r="BJ1321" s="18" t="s">
        <v>165</v>
      </c>
      <c r="BK1321" s="245">
        <f>ROUND(I1321*H1321,2)</f>
        <v>0</v>
      </c>
      <c r="BL1321" s="18" t="s">
        <v>210</v>
      </c>
      <c r="BM1321" s="244" t="s">
        <v>2216</v>
      </c>
    </row>
    <row r="1322" s="2" customFormat="1" ht="16.5" customHeight="1">
      <c r="A1322" s="39"/>
      <c r="B1322" s="40"/>
      <c r="C1322" s="279" t="s">
        <v>1268</v>
      </c>
      <c r="D1322" s="279" t="s">
        <v>355</v>
      </c>
      <c r="E1322" s="280" t="s">
        <v>2217</v>
      </c>
      <c r="F1322" s="281" t="s">
        <v>2218</v>
      </c>
      <c r="G1322" s="282" t="s">
        <v>198</v>
      </c>
      <c r="H1322" s="283">
        <v>2.5</v>
      </c>
      <c r="I1322" s="284"/>
      <c r="J1322" s="285">
        <f>ROUND(I1322*H1322,2)</f>
        <v>0</v>
      </c>
      <c r="K1322" s="281" t="s">
        <v>164</v>
      </c>
      <c r="L1322" s="286"/>
      <c r="M1322" s="287" t="s">
        <v>1</v>
      </c>
      <c r="N1322" s="288" t="s">
        <v>40</v>
      </c>
      <c r="O1322" s="93"/>
      <c r="P1322" s="242">
        <f>O1322*H1322</f>
        <v>0</v>
      </c>
      <c r="Q1322" s="242">
        <v>0.0014</v>
      </c>
      <c r="R1322" s="242">
        <f>Q1322*H1322</f>
        <v>0.0035000000000000001</v>
      </c>
      <c r="S1322" s="242">
        <v>0</v>
      </c>
      <c r="T1322" s="243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44" t="s">
        <v>254</v>
      </c>
      <c r="AT1322" s="244" t="s">
        <v>355</v>
      </c>
      <c r="AU1322" s="244" t="s">
        <v>81</v>
      </c>
      <c r="AY1322" s="18" t="s">
        <v>158</v>
      </c>
      <c r="BE1322" s="245">
        <f>IF(N1322="základní",J1322,0)</f>
        <v>0</v>
      </c>
      <c r="BF1322" s="245">
        <f>IF(N1322="snížená",J1322,0)</f>
        <v>0</v>
      </c>
      <c r="BG1322" s="245">
        <f>IF(N1322="zákl. přenesená",J1322,0)</f>
        <v>0</v>
      </c>
      <c r="BH1322" s="245">
        <f>IF(N1322="sníž. přenesená",J1322,0)</f>
        <v>0</v>
      </c>
      <c r="BI1322" s="245">
        <f>IF(N1322="nulová",J1322,0)</f>
        <v>0</v>
      </c>
      <c r="BJ1322" s="18" t="s">
        <v>165</v>
      </c>
      <c r="BK1322" s="245">
        <f>ROUND(I1322*H1322,2)</f>
        <v>0</v>
      </c>
      <c r="BL1322" s="18" t="s">
        <v>210</v>
      </c>
      <c r="BM1322" s="244" t="s">
        <v>2219</v>
      </c>
    </row>
    <row r="1323" s="2" customFormat="1" ht="21.75" customHeight="1">
      <c r="A1323" s="39"/>
      <c r="B1323" s="40"/>
      <c r="C1323" s="233" t="s">
        <v>2220</v>
      </c>
      <c r="D1323" s="233" t="s">
        <v>160</v>
      </c>
      <c r="E1323" s="234" t="s">
        <v>2221</v>
      </c>
      <c r="F1323" s="235" t="s">
        <v>2222</v>
      </c>
      <c r="G1323" s="236" t="s">
        <v>329</v>
      </c>
      <c r="H1323" s="237">
        <v>4</v>
      </c>
      <c r="I1323" s="238"/>
      <c r="J1323" s="239">
        <f>ROUND(I1323*H1323,2)</f>
        <v>0</v>
      </c>
      <c r="K1323" s="235" t="s">
        <v>164</v>
      </c>
      <c r="L1323" s="45"/>
      <c r="M1323" s="240" t="s">
        <v>1</v>
      </c>
      <c r="N1323" s="241" t="s">
        <v>40</v>
      </c>
      <c r="O1323" s="93"/>
      <c r="P1323" s="242">
        <f>O1323*H1323</f>
        <v>0</v>
      </c>
      <c r="Q1323" s="242">
        <v>0</v>
      </c>
      <c r="R1323" s="242">
        <f>Q1323*H1323</f>
        <v>0</v>
      </c>
      <c r="S1323" s="242">
        <v>0</v>
      </c>
      <c r="T1323" s="243">
        <f>S1323*H1323</f>
        <v>0</v>
      </c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R1323" s="244" t="s">
        <v>210</v>
      </c>
      <c r="AT1323" s="244" t="s">
        <v>160</v>
      </c>
      <c r="AU1323" s="244" t="s">
        <v>81</v>
      </c>
      <c r="AY1323" s="18" t="s">
        <v>158</v>
      </c>
      <c r="BE1323" s="245">
        <f>IF(N1323="základní",J1323,0)</f>
        <v>0</v>
      </c>
      <c r="BF1323" s="245">
        <f>IF(N1323="snížená",J1323,0)</f>
        <v>0</v>
      </c>
      <c r="BG1323" s="245">
        <f>IF(N1323="zákl. přenesená",J1323,0)</f>
        <v>0</v>
      </c>
      <c r="BH1323" s="245">
        <f>IF(N1323="sníž. přenesená",J1323,0)</f>
        <v>0</v>
      </c>
      <c r="BI1323" s="245">
        <f>IF(N1323="nulová",J1323,0)</f>
        <v>0</v>
      </c>
      <c r="BJ1323" s="18" t="s">
        <v>165</v>
      </c>
      <c r="BK1323" s="245">
        <f>ROUND(I1323*H1323,2)</f>
        <v>0</v>
      </c>
      <c r="BL1323" s="18" t="s">
        <v>210</v>
      </c>
      <c r="BM1323" s="244" t="s">
        <v>2223</v>
      </c>
    </row>
    <row r="1324" s="2" customFormat="1" ht="16.5" customHeight="1">
      <c r="A1324" s="39"/>
      <c r="B1324" s="40"/>
      <c r="C1324" s="279" t="s">
        <v>1273</v>
      </c>
      <c r="D1324" s="279" t="s">
        <v>355</v>
      </c>
      <c r="E1324" s="280" t="s">
        <v>2224</v>
      </c>
      <c r="F1324" s="281" t="s">
        <v>2225</v>
      </c>
      <c r="G1324" s="282" t="s">
        <v>329</v>
      </c>
      <c r="H1324" s="283">
        <v>4</v>
      </c>
      <c r="I1324" s="284"/>
      <c r="J1324" s="285">
        <f>ROUND(I1324*H1324,2)</f>
        <v>0</v>
      </c>
      <c r="K1324" s="281" t="s">
        <v>164</v>
      </c>
      <c r="L1324" s="286"/>
      <c r="M1324" s="287" t="s">
        <v>1</v>
      </c>
      <c r="N1324" s="288" t="s">
        <v>40</v>
      </c>
      <c r="O1324" s="93"/>
      <c r="P1324" s="242">
        <f>O1324*H1324</f>
        <v>0</v>
      </c>
      <c r="Q1324" s="242">
        <v>0.001</v>
      </c>
      <c r="R1324" s="242">
        <f>Q1324*H1324</f>
        <v>0.0040000000000000001</v>
      </c>
      <c r="S1324" s="242">
        <v>0</v>
      </c>
      <c r="T1324" s="243">
        <f>S1324*H1324</f>
        <v>0</v>
      </c>
      <c r="U1324" s="39"/>
      <c r="V1324" s="39"/>
      <c r="W1324" s="39"/>
      <c r="X1324" s="39"/>
      <c r="Y1324" s="39"/>
      <c r="Z1324" s="39"/>
      <c r="AA1324" s="39"/>
      <c r="AB1324" s="39"/>
      <c r="AC1324" s="39"/>
      <c r="AD1324" s="39"/>
      <c r="AE1324" s="39"/>
      <c r="AR1324" s="244" t="s">
        <v>254</v>
      </c>
      <c r="AT1324" s="244" t="s">
        <v>355</v>
      </c>
      <c r="AU1324" s="244" t="s">
        <v>81</v>
      </c>
      <c r="AY1324" s="18" t="s">
        <v>158</v>
      </c>
      <c r="BE1324" s="245">
        <f>IF(N1324="základní",J1324,0)</f>
        <v>0</v>
      </c>
      <c r="BF1324" s="245">
        <f>IF(N1324="snížená",J1324,0)</f>
        <v>0</v>
      </c>
      <c r="BG1324" s="245">
        <f>IF(N1324="zákl. přenesená",J1324,0)</f>
        <v>0</v>
      </c>
      <c r="BH1324" s="245">
        <f>IF(N1324="sníž. přenesená",J1324,0)</f>
        <v>0</v>
      </c>
      <c r="BI1324" s="245">
        <f>IF(N1324="nulová",J1324,0)</f>
        <v>0</v>
      </c>
      <c r="BJ1324" s="18" t="s">
        <v>165</v>
      </c>
      <c r="BK1324" s="245">
        <f>ROUND(I1324*H1324,2)</f>
        <v>0</v>
      </c>
      <c r="BL1324" s="18" t="s">
        <v>210</v>
      </c>
      <c r="BM1324" s="244" t="s">
        <v>2226</v>
      </c>
    </row>
    <row r="1325" s="2" customFormat="1" ht="21.75" customHeight="1">
      <c r="A1325" s="39"/>
      <c r="B1325" s="40"/>
      <c r="C1325" s="233" t="s">
        <v>2227</v>
      </c>
      <c r="D1325" s="233" t="s">
        <v>160</v>
      </c>
      <c r="E1325" s="234" t="s">
        <v>2228</v>
      </c>
      <c r="F1325" s="235" t="s">
        <v>2229</v>
      </c>
      <c r="G1325" s="236" t="s">
        <v>253</v>
      </c>
      <c r="H1325" s="237">
        <v>0.047</v>
      </c>
      <c r="I1325" s="238"/>
      <c r="J1325" s="239">
        <f>ROUND(I1325*H1325,2)</f>
        <v>0</v>
      </c>
      <c r="K1325" s="235" t="s">
        <v>164</v>
      </c>
      <c r="L1325" s="45"/>
      <c r="M1325" s="240" t="s">
        <v>1</v>
      </c>
      <c r="N1325" s="241" t="s">
        <v>40</v>
      </c>
      <c r="O1325" s="93"/>
      <c r="P1325" s="242">
        <f>O1325*H1325</f>
        <v>0</v>
      </c>
      <c r="Q1325" s="242">
        <v>0</v>
      </c>
      <c r="R1325" s="242">
        <f>Q1325*H1325</f>
        <v>0</v>
      </c>
      <c r="S1325" s="242">
        <v>0</v>
      </c>
      <c r="T1325" s="243">
        <f>S1325*H1325</f>
        <v>0</v>
      </c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R1325" s="244" t="s">
        <v>210</v>
      </c>
      <c r="AT1325" s="244" t="s">
        <v>160</v>
      </c>
      <c r="AU1325" s="244" t="s">
        <v>81</v>
      </c>
      <c r="AY1325" s="18" t="s">
        <v>158</v>
      </c>
      <c r="BE1325" s="245">
        <f>IF(N1325="základní",J1325,0)</f>
        <v>0</v>
      </c>
      <c r="BF1325" s="245">
        <f>IF(N1325="snížená",J1325,0)</f>
        <v>0</v>
      </c>
      <c r="BG1325" s="245">
        <f>IF(N1325="zákl. přenesená",J1325,0)</f>
        <v>0</v>
      </c>
      <c r="BH1325" s="245">
        <f>IF(N1325="sníž. přenesená",J1325,0)</f>
        <v>0</v>
      </c>
      <c r="BI1325" s="245">
        <f>IF(N1325="nulová",J1325,0)</f>
        <v>0</v>
      </c>
      <c r="BJ1325" s="18" t="s">
        <v>165</v>
      </c>
      <c r="BK1325" s="245">
        <f>ROUND(I1325*H1325,2)</f>
        <v>0</v>
      </c>
      <c r="BL1325" s="18" t="s">
        <v>210</v>
      </c>
      <c r="BM1325" s="244" t="s">
        <v>2230</v>
      </c>
    </row>
    <row r="1326" s="12" customFormat="1" ht="22.8" customHeight="1">
      <c r="A1326" s="12"/>
      <c r="B1326" s="217"/>
      <c r="C1326" s="218"/>
      <c r="D1326" s="219" t="s">
        <v>72</v>
      </c>
      <c r="E1326" s="231" t="s">
        <v>1831</v>
      </c>
      <c r="F1326" s="231" t="s">
        <v>2231</v>
      </c>
      <c r="G1326" s="218"/>
      <c r="H1326" s="218"/>
      <c r="I1326" s="221"/>
      <c r="J1326" s="232">
        <f>BK1326</f>
        <v>0</v>
      </c>
      <c r="K1326" s="218"/>
      <c r="L1326" s="223"/>
      <c r="M1326" s="224"/>
      <c r="N1326" s="225"/>
      <c r="O1326" s="225"/>
      <c r="P1326" s="226">
        <f>SUM(P1327:P1416)</f>
        <v>0</v>
      </c>
      <c r="Q1326" s="225"/>
      <c r="R1326" s="226">
        <f>SUM(R1327:R1416)</f>
        <v>8.1327352900000012</v>
      </c>
      <c r="S1326" s="225"/>
      <c r="T1326" s="227">
        <f>SUM(T1327:T1416)</f>
        <v>0.67883199999999999</v>
      </c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R1326" s="228" t="s">
        <v>81</v>
      </c>
      <c r="AT1326" s="229" t="s">
        <v>72</v>
      </c>
      <c r="AU1326" s="229" t="s">
        <v>79</v>
      </c>
      <c r="AY1326" s="228" t="s">
        <v>158</v>
      </c>
      <c r="BK1326" s="230">
        <f>SUM(BK1327:BK1416)</f>
        <v>0</v>
      </c>
    </row>
    <row r="1327" s="2" customFormat="1" ht="16.5" customHeight="1">
      <c r="A1327" s="39"/>
      <c r="B1327" s="40"/>
      <c r="C1327" s="233" t="s">
        <v>1276</v>
      </c>
      <c r="D1327" s="233" t="s">
        <v>160</v>
      </c>
      <c r="E1327" s="234" t="s">
        <v>2232</v>
      </c>
      <c r="F1327" s="235" t="s">
        <v>2233</v>
      </c>
      <c r="G1327" s="236" t="s">
        <v>176</v>
      </c>
      <c r="H1327" s="237">
        <v>0.16</v>
      </c>
      <c r="I1327" s="238"/>
      <c r="J1327" s="239">
        <f>ROUND(I1327*H1327,2)</f>
        <v>0</v>
      </c>
      <c r="K1327" s="235" t="s">
        <v>164</v>
      </c>
      <c r="L1327" s="45"/>
      <c r="M1327" s="240" t="s">
        <v>1</v>
      </c>
      <c r="N1327" s="241" t="s">
        <v>40</v>
      </c>
      <c r="O1327" s="93"/>
      <c r="P1327" s="242">
        <f>O1327*H1327</f>
        <v>0</v>
      </c>
      <c r="Q1327" s="242">
        <v>0</v>
      </c>
      <c r="R1327" s="242">
        <f>Q1327*H1327</f>
        <v>0</v>
      </c>
      <c r="S1327" s="242">
        <v>0</v>
      </c>
      <c r="T1327" s="243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44" t="s">
        <v>210</v>
      </c>
      <c r="AT1327" s="244" t="s">
        <v>160</v>
      </c>
      <c r="AU1327" s="244" t="s">
        <v>81</v>
      </c>
      <c r="AY1327" s="18" t="s">
        <v>158</v>
      </c>
      <c r="BE1327" s="245">
        <f>IF(N1327="základní",J1327,0)</f>
        <v>0</v>
      </c>
      <c r="BF1327" s="245">
        <f>IF(N1327="snížená",J1327,0)</f>
        <v>0</v>
      </c>
      <c r="BG1327" s="245">
        <f>IF(N1327="zákl. přenesená",J1327,0)</f>
        <v>0</v>
      </c>
      <c r="BH1327" s="245">
        <f>IF(N1327="sníž. přenesená",J1327,0)</f>
        <v>0</v>
      </c>
      <c r="BI1327" s="245">
        <f>IF(N1327="nulová",J1327,0)</f>
        <v>0</v>
      </c>
      <c r="BJ1327" s="18" t="s">
        <v>165</v>
      </c>
      <c r="BK1327" s="245">
        <f>ROUND(I1327*H1327,2)</f>
        <v>0</v>
      </c>
      <c r="BL1327" s="18" t="s">
        <v>210</v>
      </c>
      <c r="BM1327" s="244" t="s">
        <v>2234</v>
      </c>
    </row>
    <row r="1328" s="14" customFormat="1">
      <c r="A1328" s="14"/>
      <c r="B1328" s="257"/>
      <c r="C1328" s="258"/>
      <c r="D1328" s="248" t="s">
        <v>166</v>
      </c>
      <c r="E1328" s="259" t="s">
        <v>1</v>
      </c>
      <c r="F1328" s="260" t="s">
        <v>2235</v>
      </c>
      <c r="G1328" s="258"/>
      <c r="H1328" s="261">
        <v>0.16</v>
      </c>
      <c r="I1328" s="262"/>
      <c r="J1328" s="258"/>
      <c r="K1328" s="258"/>
      <c r="L1328" s="263"/>
      <c r="M1328" s="264"/>
      <c r="N1328" s="265"/>
      <c r="O1328" s="265"/>
      <c r="P1328" s="265"/>
      <c r="Q1328" s="265"/>
      <c r="R1328" s="265"/>
      <c r="S1328" s="265"/>
      <c r="T1328" s="266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67" t="s">
        <v>166</v>
      </c>
      <c r="AU1328" s="267" t="s">
        <v>81</v>
      </c>
      <c r="AV1328" s="14" t="s">
        <v>81</v>
      </c>
      <c r="AW1328" s="14" t="s">
        <v>30</v>
      </c>
      <c r="AX1328" s="14" t="s">
        <v>73</v>
      </c>
      <c r="AY1328" s="267" t="s">
        <v>158</v>
      </c>
    </row>
    <row r="1329" s="15" customFormat="1">
      <c r="A1329" s="15"/>
      <c r="B1329" s="268"/>
      <c r="C1329" s="269"/>
      <c r="D1329" s="248" t="s">
        <v>166</v>
      </c>
      <c r="E1329" s="270" t="s">
        <v>1</v>
      </c>
      <c r="F1329" s="271" t="s">
        <v>169</v>
      </c>
      <c r="G1329" s="269"/>
      <c r="H1329" s="272">
        <v>0.16</v>
      </c>
      <c r="I1329" s="273"/>
      <c r="J1329" s="269"/>
      <c r="K1329" s="269"/>
      <c r="L1329" s="274"/>
      <c r="M1329" s="275"/>
      <c r="N1329" s="276"/>
      <c r="O1329" s="276"/>
      <c r="P1329" s="276"/>
      <c r="Q1329" s="276"/>
      <c r="R1329" s="276"/>
      <c r="S1329" s="276"/>
      <c r="T1329" s="277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78" t="s">
        <v>166</v>
      </c>
      <c r="AU1329" s="278" t="s">
        <v>81</v>
      </c>
      <c r="AV1329" s="15" t="s">
        <v>165</v>
      </c>
      <c r="AW1329" s="15" t="s">
        <v>30</v>
      </c>
      <c r="AX1329" s="15" t="s">
        <v>79</v>
      </c>
      <c r="AY1329" s="278" t="s">
        <v>158</v>
      </c>
    </row>
    <row r="1330" s="2" customFormat="1" ht="21.75" customHeight="1">
      <c r="A1330" s="39"/>
      <c r="B1330" s="40"/>
      <c r="C1330" s="233" t="s">
        <v>2236</v>
      </c>
      <c r="D1330" s="233" t="s">
        <v>160</v>
      </c>
      <c r="E1330" s="234" t="s">
        <v>2237</v>
      </c>
      <c r="F1330" s="235" t="s">
        <v>2238</v>
      </c>
      <c r="G1330" s="236" t="s">
        <v>329</v>
      </c>
      <c r="H1330" s="237">
        <v>3</v>
      </c>
      <c r="I1330" s="238"/>
      <c r="J1330" s="239">
        <f>ROUND(I1330*H1330,2)</f>
        <v>0</v>
      </c>
      <c r="K1330" s="235" t="s">
        <v>164</v>
      </c>
      <c r="L1330" s="45"/>
      <c r="M1330" s="240" t="s">
        <v>1</v>
      </c>
      <c r="N1330" s="241" t="s">
        <v>40</v>
      </c>
      <c r="O1330" s="93"/>
      <c r="P1330" s="242">
        <f>O1330*H1330</f>
        <v>0</v>
      </c>
      <c r="Q1330" s="242">
        <v>0</v>
      </c>
      <c r="R1330" s="242">
        <f>Q1330*H1330</f>
        <v>0</v>
      </c>
      <c r="S1330" s="242">
        <v>0</v>
      </c>
      <c r="T1330" s="243">
        <f>S1330*H1330</f>
        <v>0</v>
      </c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R1330" s="244" t="s">
        <v>210</v>
      </c>
      <c r="AT1330" s="244" t="s">
        <v>160</v>
      </c>
      <c r="AU1330" s="244" t="s">
        <v>81</v>
      </c>
      <c r="AY1330" s="18" t="s">
        <v>158</v>
      </c>
      <c r="BE1330" s="245">
        <f>IF(N1330="základní",J1330,0)</f>
        <v>0</v>
      </c>
      <c r="BF1330" s="245">
        <f>IF(N1330="snížená",J1330,0)</f>
        <v>0</v>
      </c>
      <c r="BG1330" s="245">
        <f>IF(N1330="zákl. přenesená",J1330,0)</f>
        <v>0</v>
      </c>
      <c r="BH1330" s="245">
        <f>IF(N1330="sníž. přenesená",J1330,0)</f>
        <v>0</v>
      </c>
      <c r="BI1330" s="245">
        <f>IF(N1330="nulová",J1330,0)</f>
        <v>0</v>
      </c>
      <c r="BJ1330" s="18" t="s">
        <v>165</v>
      </c>
      <c r="BK1330" s="245">
        <f>ROUND(I1330*H1330,2)</f>
        <v>0</v>
      </c>
      <c r="BL1330" s="18" t="s">
        <v>210</v>
      </c>
      <c r="BM1330" s="244" t="s">
        <v>2239</v>
      </c>
    </row>
    <row r="1331" s="2" customFormat="1" ht="21.75" customHeight="1">
      <c r="A1331" s="39"/>
      <c r="B1331" s="40"/>
      <c r="C1331" s="233" t="s">
        <v>1280</v>
      </c>
      <c r="D1331" s="233" t="s">
        <v>160</v>
      </c>
      <c r="E1331" s="234" t="s">
        <v>2240</v>
      </c>
      <c r="F1331" s="235" t="s">
        <v>2241</v>
      </c>
      <c r="G1331" s="236" t="s">
        <v>176</v>
      </c>
      <c r="H1331" s="237">
        <v>11.073</v>
      </c>
      <c r="I1331" s="238"/>
      <c r="J1331" s="239">
        <f>ROUND(I1331*H1331,2)</f>
        <v>0</v>
      </c>
      <c r="K1331" s="235" t="s">
        <v>164</v>
      </c>
      <c r="L1331" s="45"/>
      <c r="M1331" s="240" t="s">
        <v>1</v>
      </c>
      <c r="N1331" s="241" t="s">
        <v>40</v>
      </c>
      <c r="O1331" s="93"/>
      <c r="P1331" s="242">
        <f>O1331*H1331</f>
        <v>0</v>
      </c>
      <c r="Q1331" s="242">
        <v>0.00108</v>
      </c>
      <c r="R1331" s="242">
        <f>Q1331*H1331</f>
        <v>0.01195884</v>
      </c>
      <c r="S1331" s="242">
        <v>0</v>
      </c>
      <c r="T1331" s="243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44" t="s">
        <v>210</v>
      </c>
      <c r="AT1331" s="244" t="s">
        <v>160</v>
      </c>
      <c r="AU1331" s="244" t="s">
        <v>81</v>
      </c>
      <c r="AY1331" s="18" t="s">
        <v>158</v>
      </c>
      <c r="BE1331" s="245">
        <f>IF(N1331="základní",J1331,0)</f>
        <v>0</v>
      </c>
      <c r="BF1331" s="245">
        <f>IF(N1331="snížená",J1331,0)</f>
        <v>0</v>
      </c>
      <c r="BG1331" s="245">
        <f>IF(N1331="zákl. přenesená",J1331,0)</f>
        <v>0</v>
      </c>
      <c r="BH1331" s="245">
        <f>IF(N1331="sníž. přenesená",J1331,0)</f>
        <v>0</v>
      </c>
      <c r="BI1331" s="245">
        <f>IF(N1331="nulová",J1331,0)</f>
        <v>0</v>
      </c>
      <c r="BJ1331" s="18" t="s">
        <v>165</v>
      </c>
      <c r="BK1331" s="245">
        <f>ROUND(I1331*H1331,2)</f>
        <v>0</v>
      </c>
      <c r="BL1331" s="18" t="s">
        <v>210</v>
      </c>
      <c r="BM1331" s="244" t="s">
        <v>2242</v>
      </c>
    </row>
    <row r="1332" s="14" customFormat="1">
      <c r="A1332" s="14"/>
      <c r="B1332" s="257"/>
      <c r="C1332" s="258"/>
      <c r="D1332" s="248" t="s">
        <v>166</v>
      </c>
      <c r="E1332" s="259" t="s">
        <v>1</v>
      </c>
      <c r="F1332" s="260" t="s">
        <v>2243</v>
      </c>
      <c r="G1332" s="258"/>
      <c r="H1332" s="261">
        <v>11.073</v>
      </c>
      <c r="I1332" s="262"/>
      <c r="J1332" s="258"/>
      <c r="K1332" s="258"/>
      <c r="L1332" s="263"/>
      <c r="M1332" s="264"/>
      <c r="N1332" s="265"/>
      <c r="O1332" s="265"/>
      <c r="P1332" s="265"/>
      <c r="Q1332" s="265"/>
      <c r="R1332" s="265"/>
      <c r="S1332" s="265"/>
      <c r="T1332" s="266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67" t="s">
        <v>166</v>
      </c>
      <c r="AU1332" s="267" t="s">
        <v>81</v>
      </c>
      <c r="AV1332" s="14" t="s">
        <v>81</v>
      </c>
      <c r="AW1332" s="14" t="s">
        <v>30</v>
      </c>
      <c r="AX1332" s="14" t="s">
        <v>73</v>
      </c>
      <c r="AY1332" s="267" t="s">
        <v>158</v>
      </c>
    </row>
    <row r="1333" s="15" customFormat="1">
      <c r="A1333" s="15"/>
      <c r="B1333" s="268"/>
      <c r="C1333" s="269"/>
      <c r="D1333" s="248" t="s">
        <v>166</v>
      </c>
      <c r="E1333" s="270" t="s">
        <v>1</v>
      </c>
      <c r="F1333" s="271" t="s">
        <v>169</v>
      </c>
      <c r="G1333" s="269"/>
      <c r="H1333" s="272">
        <v>11.073</v>
      </c>
      <c r="I1333" s="273"/>
      <c r="J1333" s="269"/>
      <c r="K1333" s="269"/>
      <c r="L1333" s="274"/>
      <c r="M1333" s="275"/>
      <c r="N1333" s="276"/>
      <c r="O1333" s="276"/>
      <c r="P1333" s="276"/>
      <c r="Q1333" s="276"/>
      <c r="R1333" s="276"/>
      <c r="S1333" s="276"/>
      <c r="T1333" s="277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78" t="s">
        <v>166</v>
      </c>
      <c r="AU1333" s="278" t="s">
        <v>81</v>
      </c>
      <c r="AV1333" s="15" t="s">
        <v>165</v>
      </c>
      <c r="AW1333" s="15" t="s">
        <v>30</v>
      </c>
      <c r="AX1333" s="15" t="s">
        <v>79</v>
      </c>
      <c r="AY1333" s="278" t="s">
        <v>158</v>
      </c>
    </row>
    <row r="1334" s="2" customFormat="1" ht="21.75" customHeight="1">
      <c r="A1334" s="39"/>
      <c r="B1334" s="40"/>
      <c r="C1334" s="233" t="s">
        <v>2244</v>
      </c>
      <c r="D1334" s="233" t="s">
        <v>160</v>
      </c>
      <c r="E1334" s="234" t="s">
        <v>2245</v>
      </c>
      <c r="F1334" s="235" t="s">
        <v>2246</v>
      </c>
      <c r="G1334" s="236" t="s">
        <v>198</v>
      </c>
      <c r="H1334" s="237">
        <v>55.100000000000001</v>
      </c>
      <c r="I1334" s="238"/>
      <c r="J1334" s="239">
        <f>ROUND(I1334*H1334,2)</f>
        <v>0</v>
      </c>
      <c r="K1334" s="235" t="s">
        <v>164</v>
      </c>
      <c r="L1334" s="45"/>
      <c r="M1334" s="240" t="s">
        <v>1</v>
      </c>
      <c r="N1334" s="241" t="s">
        <v>40</v>
      </c>
      <c r="O1334" s="93"/>
      <c r="P1334" s="242">
        <f>O1334*H1334</f>
        <v>0</v>
      </c>
      <c r="Q1334" s="242">
        <v>0</v>
      </c>
      <c r="R1334" s="242">
        <f>Q1334*H1334</f>
        <v>0</v>
      </c>
      <c r="S1334" s="242">
        <v>0.012319999999999999</v>
      </c>
      <c r="T1334" s="243">
        <f>S1334*H1334</f>
        <v>0.67883199999999999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44" t="s">
        <v>210</v>
      </c>
      <c r="AT1334" s="244" t="s">
        <v>160</v>
      </c>
      <c r="AU1334" s="244" t="s">
        <v>81</v>
      </c>
      <c r="AY1334" s="18" t="s">
        <v>158</v>
      </c>
      <c r="BE1334" s="245">
        <f>IF(N1334="základní",J1334,0)</f>
        <v>0</v>
      </c>
      <c r="BF1334" s="245">
        <f>IF(N1334="snížená",J1334,0)</f>
        <v>0</v>
      </c>
      <c r="BG1334" s="245">
        <f>IF(N1334="zákl. přenesená",J1334,0)</f>
        <v>0</v>
      </c>
      <c r="BH1334" s="245">
        <f>IF(N1334="sníž. přenesená",J1334,0)</f>
        <v>0</v>
      </c>
      <c r="BI1334" s="245">
        <f>IF(N1334="nulová",J1334,0)</f>
        <v>0</v>
      </c>
      <c r="BJ1334" s="18" t="s">
        <v>165</v>
      </c>
      <c r="BK1334" s="245">
        <f>ROUND(I1334*H1334,2)</f>
        <v>0</v>
      </c>
      <c r="BL1334" s="18" t="s">
        <v>210</v>
      </c>
      <c r="BM1334" s="244" t="s">
        <v>2247</v>
      </c>
    </row>
    <row r="1335" s="13" customFormat="1">
      <c r="A1335" s="13"/>
      <c r="B1335" s="246"/>
      <c r="C1335" s="247"/>
      <c r="D1335" s="248" t="s">
        <v>166</v>
      </c>
      <c r="E1335" s="249" t="s">
        <v>1</v>
      </c>
      <c r="F1335" s="250" t="s">
        <v>2248</v>
      </c>
      <c r="G1335" s="247"/>
      <c r="H1335" s="249" t="s">
        <v>1</v>
      </c>
      <c r="I1335" s="251"/>
      <c r="J1335" s="247"/>
      <c r="K1335" s="247"/>
      <c r="L1335" s="252"/>
      <c r="M1335" s="253"/>
      <c r="N1335" s="254"/>
      <c r="O1335" s="254"/>
      <c r="P1335" s="254"/>
      <c r="Q1335" s="254"/>
      <c r="R1335" s="254"/>
      <c r="S1335" s="254"/>
      <c r="T1335" s="255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56" t="s">
        <v>166</v>
      </c>
      <c r="AU1335" s="256" t="s">
        <v>81</v>
      </c>
      <c r="AV1335" s="13" t="s">
        <v>79</v>
      </c>
      <c r="AW1335" s="13" t="s">
        <v>30</v>
      </c>
      <c r="AX1335" s="13" t="s">
        <v>73</v>
      </c>
      <c r="AY1335" s="256" t="s">
        <v>158</v>
      </c>
    </row>
    <row r="1336" s="14" customFormat="1">
      <c r="A1336" s="14"/>
      <c r="B1336" s="257"/>
      <c r="C1336" s="258"/>
      <c r="D1336" s="248" t="s">
        <v>166</v>
      </c>
      <c r="E1336" s="259" t="s">
        <v>1</v>
      </c>
      <c r="F1336" s="260" t="s">
        <v>2249</v>
      </c>
      <c r="G1336" s="258"/>
      <c r="H1336" s="261">
        <v>20</v>
      </c>
      <c r="I1336" s="262"/>
      <c r="J1336" s="258"/>
      <c r="K1336" s="258"/>
      <c r="L1336" s="263"/>
      <c r="M1336" s="264"/>
      <c r="N1336" s="265"/>
      <c r="O1336" s="265"/>
      <c r="P1336" s="265"/>
      <c r="Q1336" s="265"/>
      <c r="R1336" s="265"/>
      <c r="S1336" s="265"/>
      <c r="T1336" s="266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67" t="s">
        <v>166</v>
      </c>
      <c r="AU1336" s="267" t="s">
        <v>81</v>
      </c>
      <c r="AV1336" s="14" t="s">
        <v>81</v>
      </c>
      <c r="AW1336" s="14" t="s">
        <v>30</v>
      </c>
      <c r="AX1336" s="14" t="s">
        <v>73</v>
      </c>
      <c r="AY1336" s="267" t="s">
        <v>158</v>
      </c>
    </row>
    <row r="1337" s="14" customFormat="1">
      <c r="A1337" s="14"/>
      <c r="B1337" s="257"/>
      <c r="C1337" s="258"/>
      <c r="D1337" s="248" t="s">
        <v>166</v>
      </c>
      <c r="E1337" s="259" t="s">
        <v>1</v>
      </c>
      <c r="F1337" s="260" t="s">
        <v>2250</v>
      </c>
      <c r="G1337" s="258"/>
      <c r="H1337" s="261">
        <v>27</v>
      </c>
      <c r="I1337" s="262"/>
      <c r="J1337" s="258"/>
      <c r="K1337" s="258"/>
      <c r="L1337" s="263"/>
      <c r="M1337" s="264"/>
      <c r="N1337" s="265"/>
      <c r="O1337" s="265"/>
      <c r="P1337" s="265"/>
      <c r="Q1337" s="265"/>
      <c r="R1337" s="265"/>
      <c r="S1337" s="265"/>
      <c r="T1337" s="266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67" t="s">
        <v>166</v>
      </c>
      <c r="AU1337" s="267" t="s">
        <v>81</v>
      </c>
      <c r="AV1337" s="14" t="s">
        <v>81</v>
      </c>
      <c r="AW1337" s="14" t="s">
        <v>30</v>
      </c>
      <c r="AX1337" s="14" t="s">
        <v>73</v>
      </c>
      <c r="AY1337" s="267" t="s">
        <v>158</v>
      </c>
    </row>
    <row r="1338" s="14" customFormat="1">
      <c r="A1338" s="14"/>
      <c r="B1338" s="257"/>
      <c r="C1338" s="258"/>
      <c r="D1338" s="248" t="s">
        <v>166</v>
      </c>
      <c r="E1338" s="259" t="s">
        <v>1</v>
      </c>
      <c r="F1338" s="260" t="s">
        <v>2251</v>
      </c>
      <c r="G1338" s="258"/>
      <c r="H1338" s="261">
        <v>2.6000000000000001</v>
      </c>
      <c r="I1338" s="262"/>
      <c r="J1338" s="258"/>
      <c r="K1338" s="258"/>
      <c r="L1338" s="263"/>
      <c r="M1338" s="264"/>
      <c r="N1338" s="265"/>
      <c r="O1338" s="265"/>
      <c r="P1338" s="265"/>
      <c r="Q1338" s="265"/>
      <c r="R1338" s="265"/>
      <c r="S1338" s="265"/>
      <c r="T1338" s="266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67" t="s">
        <v>166</v>
      </c>
      <c r="AU1338" s="267" t="s">
        <v>81</v>
      </c>
      <c r="AV1338" s="14" t="s">
        <v>81</v>
      </c>
      <c r="AW1338" s="14" t="s">
        <v>30</v>
      </c>
      <c r="AX1338" s="14" t="s">
        <v>73</v>
      </c>
      <c r="AY1338" s="267" t="s">
        <v>158</v>
      </c>
    </row>
    <row r="1339" s="14" customFormat="1">
      <c r="A1339" s="14"/>
      <c r="B1339" s="257"/>
      <c r="C1339" s="258"/>
      <c r="D1339" s="248" t="s">
        <v>166</v>
      </c>
      <c r="E1339" s="259" t="s">
        <v>1</v>
      </c>
      <c r="F1339" s="260" t="s">
        <v>2252</v>
      </c>
      <c r="G1339" s="258"/>
      <c r="H1339" s="261">
        <v>5.5</v>
      </c>
      <c r="I1339" s="262"/>
      <c r="J1339" s="258"/>
      <c r="K1339" s="258"/>
      <c r="L1339" s="263"/>
      <c r="M1339" s="264"/>
      <c r="N1339" s="265"/>
      <c r="O1339" s="265"/>
      <c r="P1339" s="265"/>
      <c r="Q1339" s="265"/>
      <c r="R1339" s="265"/>
      <c r="S1339" s="265"/>
      <c r="T1339" s="266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67" t="s">
        <v>166</v>
      </c>
      <c r="AU1339" s="267" t="s">
        <v>81</v>
      </c>
      <c r="AV1339" s="14" t="s">
        <v>81</v>
      </c>
      <c r="AW1339" s="14" t="s">
        <v>30</v>
      </c>
      <c r="AX1339" s="14" t="s">
        <v>73</v>
      </c>
      <c r="AY1339" s="267" t="s">
        <v>158</v>
      </c>
    </row>
    <row r="1340" s="15" customFormat="1">
      <c r="A1340" s="15"/>
      <c r="B1340" s="268"/>
      <c r="C1340" s="269"/>
      <c r="D1340" s="248" t="s">
        <v>166</v>
      </c>
      <c r="E1340" s="270" t="s">
        <v>1</v>
      </c>
      <c r="F1340" s="271" t="s">
        <v>169</v>
      </c>
      <c r="G1340" s="269"/>
      <c r="H1340" s="272">
        <v>55.100000000000001</v>
      </c>
      <c r="I1340" s="273"/>
      <c r="J1340" s="269"/>
      <c r="K1340" s="269"/>
      <c r="L1340" s="274"/>
      <c r="M1340" s="275"/>
      <c r="N1340" s="276"/>
      <c r="O1340" s="276"/>
      <c r="P1340" s="276"/>
      <c r="Q1340" s="276"/>
      <c r="R1340" s="276"/>
      <c r="S1340" s="276"/>
      <c r="T1340" s="277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78" t="s">
        <v>166</v>
      </c>
      <c r="AU1340" s="278" t="s">
        <v>81</v>
      </c>
      <c r="AV1340" s="15" t="s">
        <v>165</v>
      </c>
      <c r="AW1340" s="15" t="s">
        <v>30</v>
      </c>
      <c r="AX1340" s="15" t="s">
        <v>79</v>
      </c>
      <c r="AY1340" s="278" t="s">
        <v>158</v>
      </c>
    </row>
    <row r="1341" s="2" customFormat="1" ht="21.75" customHeight="1">
      <c r="A1341" s="39"/>
      <c r="B1341" s="40"/>
      <c r="C1341" s="233" t="s">
        <v>1283</v>
      </c>
      <c r="D1341" s="233" t="s">
        <v>160</v>
      </c>
      <c r="E1341" s="234" t="s">
        <v>2253</v>
      </c>
      <c r="F1341" s="235" t="s">
        <v>2254</v>
      </c>
      <c r="G1341" s="236" t="s">
        <v>198</v>
      </c>
      <c r="H1341" s="237">
        <v>22.940000000000001</v>
      </c>
      <c r="I1341" s="238"/>
      <c r="J1341" s="239">
        <f>ROUND(I1341*H1341,2)</f>
        <v>0</v>
      </c>
      <c r="K1341" s="235" t="s">
        <v>164</v>
      </c>
      <c r="L1341" s="45"/>
      <c r="M1341" s="240" t="s">
        <v>1</v>
      </c>
      <c r="N1341" s="241" t="s">
        <v>40</v>
      </c>
      <c r="O1341" s="93"/>
      <c r="P1341" s="242">
        <f>O1341*H1341</f>
        <v>0</v>
      </c>
      <c r="Q1341" s="242">
        <v>0</v>
      </c>
      <c r="R1341" s="242">
        <f>Q1341*H1341</f>
        <v>0</v>
      </c>
      <c r="S1341" s="242">
        <v>0</v>
      </c>
      <c r="T1341" s="243">
        <f>S1341*H1341</f>
        <v>0</v>
      </c>
      <c r="U1341" s="39"/>
      <c r="V1341" s="39"/>
      <c r="W1341" s="39"/>
      <c r="X1341" s="39"/>
      <c r="Y1341" s="39"/>
      <c r="Z1341" s="39"/>
      <c r="AA1341" s="39"/>
      <c r="AB1341" s="39"/>
      <c r="AC1341" s="39"/>
      <c r="AD1341" s="39"/>
      <c r="AE1341" s="39"/>
      <c r="AR1341" s="244" t="s">
        <v>210</v>
      </c>
      <c r="AT1341" s="244" t="s">
        <v>160</v>
      </c>
      <c r="AU1341" s="244" t="s">
        <v>81</v>
      </c>
      <c r="AY1341" s="18" t="s">
        <v>158</v>
      </c>
      <c r="BE1341" s="245">
        <f>IF(N1341="základní",J1341,0)</f>
        <v>0</v>
      </c>
      <c r="BF1341" s="245">
        <f>IF(N1341="snížená",J1341,0)</f>
        <v>0</v>
      </c>
      <c r="BG1341" s="245">
        <f>IF(N1341="zákl. přenesená",J1341,0)</f>
        <v>0</v>
      </c>
      <c r="BH1341" s="245">
        <f>IF(N1341="sníž. přenesená",J1341,0)</f>
        <v>0</v>
      </c>
      <c r="BI1341" s="245">
        <f>IF(N1341="nulová",J1341,0)</f>
        <v>0</v>
      </c>
      <c r="BJ1341" s="18" t="s">
        <v>165</v>
      </c>
      <c r="BK1341" s="245">
        <f>ROUND(I1341*H1341,2)</f>
        <v>0</v>
      </c>
      <c r="BL1341" s="18" t="s">
        <v>210</v>
      </c>
      <c r="BM1341" s="244" t="s">
        <v>2255</v>
      </c>
    </row>
    <row r="1342" s="13" customFormat="1">
      <c r="A1342" s="13"/>
      <c r="B1342" s="246"/>
      <c r="C1342" s="247"/>
      <c r="D1342" s="248" t="s">
        <v>166</v>
      </c>
      <c r="E1342" s="249" t="s">
        <v>1</v>
      </c>
      <c r="F1342" s="250" t="s">
        <v>2256</v>
      </c>
      <c r="G1342" s="247"/>
      <c r="H1342" s="249" t="s">
        <v>1</v>
      </c>
      <c r="I1342" s="251"/>
      <c r="J1342" s="247"/>
      <c r="K1342" s="247"/>
      <c r="L1342" s="252"/>
      <c r="M1342" s="253"/>
      <c r="N1342" s="254"/>
      <c r="O1342" s="254"/>
      <c r="P1342" s="254"/>
      <c r="Q1342" s="254"/>
      <c r="R1342" s="254"/>
      <c r="S1342" s="254"/>
      <c r="T1342" s="255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56" t="s">
        <v>166</v>
      </c>
      <c r="AU1342" s="256" t="s">
        <v>81</v>
      </c>
      <c r="AV1342" s="13" t="s">
        <v>79</v>
      </c>
      <c r="AW1342" s="13" t="s">
        <v>30</v>
      </c>
      <c r="AX1342" s="13" t="s">
        <v>73</v>
      </c>
      <c r="AY1342" s="256" t="s">
        <v>158</v>
      </c>
    </row>
    <row r="1343" s="14" customFormat="1">
      <c r="A1343" s="14"/>
      <c r="B1343" s="257"/>
      <c r="C1343" s="258"/>
      <c r="D1343" s="248" t="s">
        <v>166</v>
      </c>
      <c r="E1343" s="259" t="s">
        <v>1</v>
      </c>
      <c r="F1343" s="260" t="s">
        <v>2257</v>
      </c>
      <c r="G1343" s="258"/>
      <c r="H1343" s="261">
        <v>22.940000000000001</v>
      </c>
      <c r="I1343" s="262"/>
      <c r="J1343" s="258"/>
      <c r="K1343" s="258"/>
      <c r="L1343" s="263"/>
      <c r="M1343" s="264"/>
      <c r="N1343" s="265"/>
      <c r="O1343" s="265"/>
      <c r="P1343" s="265"/>
      <c r="Q1343" s="265"/>
      <c r="R1343" s="265"/>
      <c r="S1343" s="265"/>
      <c r="T1343" s="26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67" t="s">
        <v>166</v>
      </c>
      <c r="AU1343" s="267" t="s">
        <v>81</v>
      </c>
      <c r="AV1343" s="14" t="s">
        <v>81</v>
      </c>
      <c r="AW1343" s="14" t="s">
        <v>30</v>
      </c>
      <c r="AX1343" s="14" t="s">
        <v>73</v>
      </c>
      <c r="AY1343" s="267" t="s">
        <v>158</v>
      </c>
    </row>
    <row r="1344" s="15" customFormat="1">
      <c r="A1344" s="15"/>
      <c r="B1344" s="268"/>
      <c r="C1344" s="269"/>
      <c r="D1344" s="248" t="s">
        <v>166</v>
      </c>
      <c r="E1344" s="270" t="s">
        <v>1</v>
      </c>
      <c r="F1344" s="271" t="s">
        <v>169</v>
      </c>
      <c r="G1344" s="269"/>
      <c r="H1344" s="272">
        <v>22.940000000000001</v>
      </c>
      <c r="I1344" s="273"/>
      <c r="J1344" s="269"/>
      <c r="K1344" s="269"/>
      <c r="L1344" s="274"/>
      <c r="M1344" s="275"/>
      <c r="N1344" s="276"/>
      <c r="O1344" s="276"/>
      <c r="P1344" s="276"/>
      <c r="Q1344" s="276"/>
      <c r="R1344" s="276"/>
      <c r="S1344" s="276"/>
      <c r="T1344" s="277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78" t="s">
        <v>166</v>
      </c>
      <c r="AU1344" s="278" t="s">
        <v>81</v>
      </c>
      <c r="AV1344" s="15" t="s">
        <v>165</v>
      </c>
      <c r="AW1344" s="15" t="s">
        <v>30</v>
      </c>
      <c r="AX1344" s="15" t="s">
        <v>79</v>
      </c>
      <c r="AY1344" s="278" t="s">
        <v>158</v>
      </c>
    </row>
    <row r="1345" s="2" customFormat="1" ht="21.75" customHeight="1">
      <c r="A1345" s="39"/>
      <c r="B1345" s="40"/>
      <c r="C1345" s="279" t="s">
        <v>2258</v>
      </c>
      <c r="D1345" s="279" t="s">
        <v>355</v>
      </c>
      <c r="E1345" s="280" t="s">
        <v>2259</v>
      </c>
      <c r="F1345" s="281" t="s">
        <v>2260</v>
      </c>
      <c r="G1345" s="282" t="s">
        <v>176</v>
      </c>
      <c r="H1345" s="283">
        <v>0.221</v>
      </c>
      <c r="I1345" s="284"/>
      <c r="J1345" s="285">
        <f>ROUND(I1345*H1345,2)</f>
        <v>0</v>
      </c>
      <c r="K1345" s="281" t="s">
        <v>164</v>
      </c>
      <c r="L1345" s="286"/>
      <c r="M1345" s="287" t="s">
        <v>1</v>
      </c>
      <c r="N1345" s="288" t="s">
        <v>40</v>
      </c>
      <c r="O1345" s="93"/>
      <c r="P1345" s="242">
        <f>O1345*H1345</f>
        <v>0</v>
      </c>
      <c r="Q1345" s="242">
        <v>0.55000000000000004</v>
      </c>
      <c r="R1345" s="242">
        <f>Q1345*H1345</f>
        <v>0.12155000000000001</v>
      </c>
      <c r="S1345" s="242">
        <v>0</v>
      </c>
      <c r="T1345" s="243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44" t="s">
        <v>254</v>
      </c>
      <c r="AT1345" s="244" t="s">
        <v>355</v>
      </c>
      <c r="AU1345" s="244" t="s">
        <v>81</v>
      </c>
      <c r="AY1345" s="18" t="s">
        <v>158</v>
      </c>
      <c r="BE1345" s="245">
        <f>IF(N1345="základní",J1345,0)</f>
        <v>0</v>
      </c>
      <c r="BF1345" s="245">
        <f>IF(N1345="snížená",J1345,0)</f>
        <v>0</v>
      </c>
      <c r="BG1345" s="245">
        <f>IF(N1345="zákl. přenesená",J1345,0)</f>
        <v>0</v>
      </c>
      <c r="BH1345" s="245">
        <f>IF(N1345="sníž. přenesená",J1345,0)</f>
        <v>0</v>
      </c>
      <c r="BI1345" s="245">
        <f>IF(N1345="nulová",J1345,0)</f>
        <v>0</v>
      </c>
      <c r="BJ1345" s="18" t="s">
        <v>165</v>
      </c>
      <c r="BK1345" s="245">
        <f>ROUND(I1345*H1345,2)</f>
        <v>0</v>
      </c>
      <c r="BL1345" s="18" t="s">
        <v>210</v>
      </c>
      <c r="BM1345" s="244" t="s">
        <v>2261</v>
      </c>
    </row>
    <row r="1346" s="13" customFormat="1">
      <c r="A1346" s="13"/>
      <c r="B1346" s="246"/>
      <c r="C1346" s="247"/>
      <c r="D1346" s="248" t="s">
        <v>166</v>
      </c>
      <c r="E1346" s="249" t="s">
        <v>1</v>
      </c>
      <c r="F1346" s="250" t="s">
        <v>2256</v>
      </c>
      <c r="G1346" s="247"/>
      <c r="H1346" s="249" t="s">
        <v>1</v>
      </c>
      <c r="I1346" s="251"/>
      <c r="J1346" s="247"/>
      <c r="K1346" s="247"/>
      <c r="L1346" s="252"/>
      <c r="M1346" s="253"/>
      <c r="N1346" s="254"/>
      <c r="O1346" s="254"/>
      <c r="P1346" s="254"/>
      <c r="Q1346" s="254"/>
      <c r="R1346" s="254"/>
      <c r="S1346" s="254"/>
      <c r="T1346" s="255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6" t="s">
        <v>166</v>
      </c>
      <c r="AU1346" s="256" t="s">
        <v>81</v>
      </c>
      <c r="AV1346" s="13" t="s">
        <v>79</v>
      </c>
      <c r="AW1346" s="13" t="s">
        <v>30</v>
      </c>
      <c r="AX1346" s="13" t="s">
        <v>73</v>
      </c>
      <c r="AY1346" s="256" t="s">
        <v>158</v>
      </c>
    </row>
    <row r="1347" s="14" customFormat="1">
      <c r="A1347" s="14"/>
      <c r="B1347" s="257"/>
      <c r="C1347" s="258"/>
      <c r="D1347" s="248" t="s">
        <v>166</v>
      </c>
      <c r="E1347" s="259" t="s">
        <v>1</v>
      </c>
      <c r="F1347" s="260" t="s">
        <v>2262</v>
      </c>
      <c r="G1347" s="258"/>
      <c r="H1347" s="261">
        <v>0.221</v>
      </c>
      <c r="I1347" s="262"/>
      <c r="J1347" s="258"/>
      <c r="K1347" s="258"/>
      <c r="L1347" s="263"/>
      <c r="M1347" s="264"/>
      <c r="N1347" s="265"/>
      <c r="O1347" s="265"/>
      <c r="P1347" s="265"/>
      <c r="Q1347" s="265"/>
      <c r="R1347" s="265"/>
      <c r="S1347" s="265"/>
      <c r="T1347" s="266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67" t="s">
        <v>166</v>
      </c>
      <c r="AU1347" s="267" t="s">
        <v>81</v>
      </c>
      <c r="AV1347" s="14" t="s">
        <v>81</v>
      </c>
      <c r="AW1347" s="14" t="s">
        <v>30</v>
      </c>
      <c r="AX1347" s="14" t="s">
        <v>73</v>
      </c>
      <c r="AY1347" s="267" t="s">
        <v>158</v>
      </c>
    </row>
    <row r="1348" s="15" customFormat="1">
      <c r="A1348" s="15"/>
      <c r="B1348" s="268"/>
      <c r="C1348" s="269"/>
      <c r="D1348" s="248" t="s">
        <v>166</v>
      </c>
      <c r="E1348" s="270" t="s">
        <v>1</v>
      </c>
      <c r="F1348" s="271" t="s">
        <v>169</v>
      </c>
      <c r="G1348" s="269"/>
      <c r="H1348" s="272">
        <v>0.221</v>
      </c>
      <c r="I1348" s="273"/>
      <c r="J1348" s="269"/>
      <c r="K1348" s="269"/>
      <c r="L1348" s="274"/>
      <c r="M1348" s="275"/>
      <c r="N1348" s="276"/>
      <c r="O1348" s="276"/>
      <c r="P1348" s="276"/>
      <c r="Q1348" s="276"/>
      <c r="R1348" s="276"/>
      <c r="S1348" s="276"/>
      <c r="T1348" s="277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78" t="s">
        <v>166</v>
      </c>
      <c r="AU1348" s="278" t="s">
        <v>81</v>
      </c>
      <c r="AV1348" s="15" t="s">
        <v>165</v>
      </c>
      <c r="AW1348" s="15" t="s">
        <v>30</v>
      </c>
      <c r="AX1348" s="15" t="s">
        <v>79</v>
      </c>
      <c r="AY1348" s="278" t="s">
        <v>158</v>
      </c>
    </row>
    <row r="1349" s="2" customFormat="1" ht="21.75" customHeight="1">
      <c r="A1349" s="39"/>
      <c r="B1349" s="40"/>
      <c r="C1349" s="233" t="s">
        <v>1287</v>
      </c>
      <c r="D1349" s="233" t="s">
        <v>160</v>
      </c>
      <c r="E1349" s="234" t="s">
        <v>2263</v>
      </c>
      <c r="F1349" s="235" t="s">
        <v>2264</v>
      </c>
      <c r="G1349" s="236" t="s">
        <v>198</v>
      </c>
      <c r="H1349" s="237">
        <v>314.19999999999999</v>
      </c>
      <c r="I1349" s="238"/>
      <c r="J1349" s="239">
        <f>ROUND(I1349*H1349,2)</f>
        <v>0</v>
      </c>
      <c r="K1349" s="235" t="s">
        <v>164</v>
      </c>
      <c r="L1349" s="45"/>
      <c r="M1349" s="240" t="s">
        <v>1</v>
      </c>
      <c r="N1349" s="241" t="s">
        <v>40</v>
      </c>
      <c r="O1349" s="93"/>
      <c r="P1349" s="242">
        <f>O1349*H1349</f>
        <v>0</v>
      </c>
      <c r="Q1349" s="242">
        <v>0</v>
      </c>
      <c r="R1349" s="242">
        <f>Q1349*H1349</f>
        <v>0</v>
      </c>
      <c r="S1349" s="242">
        <v>0</v>
      </c>
      <c r="T1349" s="243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44" t="s">
        <v>210</v>
      </c>
      <c r="AT1349" s="244" t="s">
        <v>160</v>
      </c>
      <c r="AU1349" s="244" t="s">
        <v>81</v>
      </c>
      <c r="AY1349" s="18" t="s">
        <v>158</v>
      </c>
      <c r="BE1349" s="245">
        <f>IF(N1349="základní",J1349,0)</f>
        <v>0</v>
      </c>
      <c r="BF1349" s="245">
        <f>IF(N1349="snížená",J1349,0)</f>
        <v>0</v>
      </c>
      <c r="BG1349" s="245">
        <f>IF(N1349="zákl. přenesená",J1349,0)</f>
        <v>0</v>
      </c>
      <c r="BH1349" s="245">
        <f>IF(N1349="sníž. přenesená",J1349,0)</f>
        <v>0</v>
      </c>
      <c r="BI1349" s="245">
        <f>IF(N1349="nulová",J1349,0)</f>
        <v>0</v>
      </c>
      <c r="BJ1349" s="18" t="s">
        <v>165</v>
      </c>
      <c r="BK1349" s="245">
        <f>ROUND(I1349*H1349,2)</f>
        <v>0</v>
      </c>
      <c r="BL1349" s="18" t="s">
        <v>210</v>
      </c>
      <c r="BM1349" s="244" t="s">
        <v>2265</v>
      </c>
    </row>
    <row r="1350" s="13" customFormat="1">
      <c r="A1350" s="13"/>
      <c r="B1350" s="246"/>
      <c r="C1350" s="247"/>
      <c r="D1350" s="248" t="s">
        <v>166</v>
      </c>
      <c r="E1350" s="249" t="s">
        <v>1</v>
      </c>
      <c r="F1350" s="250" t="s">
        <v>2266</v>
      </c>
      <c r="G1350" s="247"/>
      <c r="H1350" s="249" t="s">
        <v>1</v>
      </c>
      <c r="I1350" s="251"/>
      <c r="J1350" s="247"/>
      <c r="K1350" s="247"/>
      <c r="L1350" s="252"/>
      <c r="M1350" s="253"/>
      <c r="N1350" s="254"/>
      <c r="O1350" s="254"/>
      <c r="P1350" s="254"/>
      <c r="Q1350" s="254"/>
      <c r="R1350" s="254"/>
      <c r="S1350" s="254"/>
      <c r="T1350" s="255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6" t="s">
        <v>166</v>
      </c>
      <c r="AU1350" s="256" t="s">
        <v>81</v>
      </c>
      <c r="AV1350" s="13" t="s">
        <v>79</v>
      </c>
      <c r="AW1350" s="13" t="s">
        <v>30</v>
      </c>
      <c r="AX1350" s="13" t="s">
        <v>73</v>
      </c>
      <c r="AY1350" s="256" t="s">
        <v>158</v>
      </c>
    </row>
    <row r="1351" s="14" customFormat="1">
      <c r="A1351" s="14"/>
      <c r="B1351" s="257"/>
      <c r="C1351" s="258"/>
      <c r="D1351" s="248" t="s">
        <v>166</v>
      </c>
      <c r="E1351" s="259" t="s">
        <v>1</v>
      </c>
      <c r="F1351" s="260" t="s">
        <v>2267</v>
      </c>
      <c r="G1351" s="258"/>
      <c r="H1351" s="261">
        <v>106.2</v>
      </c>
      <c r="I1351" s="262"/>
      <c r="J1351" s="258"/>
      <c r="K1351" s="258"/>
      <c r="L1351" s="263"/>
      <c r="M1351" s="264"/>
      <c r="N1351" s="265"/>
      <c r="O1351" s="265"/>
      <c r="P1351" s="265"/>
      <c r="Q1351" s="265"/>
      <c r="R1351" s="265"/>
      <c r="S1351" s="265"/>
      <c r="T1351" s="266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67" t="s">
        <v>166</v>
      </c>
      <c r="AU1351" s="267" t="s">
        <v>81</v>
      </c>
      <c r="AV1351" s="14" t="s">
        <v>81</v>
      </c>
      <c r="AW1351" s="14" t="s">
        <v>30</v>
      </c>
      <c r="AX1351" s="14" t="s">
        <v>73</v>
      </c>
      <c r="AY1351" s="267" t="s">
        <v>158</v>
      </c>
    </row>
    <row r="1352" s="14" customFormat="1">
      <c r="A1352" s="14"/>
      <c r="B1352" s="257"/>
      <c r="C1352" s="258"/>
      <c r="D1352" s="248" t="s">
        <v>166</v>
      </c>
      <c r="E1352" s="259" t="s">
        <v>1</v>
      </c>
      <c r="F1352" s="260" t="s">
        <v>2268</v>
      </c>
      <c r="G1352" s="258"/>
      <c r="H1352" s="261">
        <v>22</v>
      </c>
      <c r="I1352" s="262"/>
      <c r="J1352" s="258"/>
      <c r="K1352" s="258"/>
      <c r="L1352" s="263"/>
      <c r="M1352" s="264"/>
      <c r="N1352" s="265"/>
      <c r="O1352" s="265"/>
      <c r="P1352" s="265"/>
      <c r="Q1352" s="265"/>
      <c r="R1352" s="265"/>
      <c r="S1352" s="265"/>
      <c r="T1352" s="266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67" t="s">
        <v>166</v>
      </c>
      <c r="AU1352" s="267" t="s">
        <v>81</v>
      </c>
      <c r="AV1352" s="14" t="s">
        <v>81</v>
      </c>
      <c r="AW1352" s="14" t="s">
        <v>30</v>
      </c>
      <c r="AX1352" s="14" t="s">
        <v>73</v>
      </c>
      <c r="AY1352" s="267" t="s">
        <v>158</v>
      </c>
    </row>
    <row r="1353" s="13" customFormat="1">
      <c r="A1353" s="13"/>
      <c r="B1353" s="246"/>
      <c r="C1353" s="247"/>
      <c r="D1353" s="248" t="s">
        <v>166</v>
      </c>
      <c r="E1353" s="249" t="s">
        <v>1</v>
      </c>
      <c r="F1353" s="250" t="s">
        <v>2269</v>
      </c>
      <c r="G1353" s="247"/>
      <c r="H1353" s="249" t="s">
        <v>1</v>
      </c>
      <c r="I1353" s="251"/>
      <c r="J1353" s="247"/>
      <c r="K1353" s="247"/>
      <c r="L1353" s="252"/>
      <c r="M1353" s="253"/>
      <c r="N1353" s="254"/>
      <c r="O1353" s="254"/>
      <c r="P1353" s="254"/>
      <c r="Q1353" s="254"/>
      <c r="R1353" s="254"/>
      <c r="S1353" s="254"/>
      <c r="T1353" s="255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56" t="s">
        <v>166</v>
      </c>
      <c r="AU1353" s="256" t="s">
        <v>81</v>
      </c>
      <c r="AV1353" s="13" t="s">
        <v>79</v>
      </c>
      <c r="AW1353" s="13" t="s">
        <v>30</v>
      </c>
      <c r="AX1353" s="13" t="s">
        <v>73</v>
      </c>
      <c r="AY1353" s="256" t="s">
        <v>158</v>
      </c>
    </row>
    <row r="1354" s="14" customFormat="1">
      <c r="A1354" s="14"/>
      <c r="B1354" s="257"/>
      <c r="C1354" s="258"/>
      <c r="D1354" s="248" t="s">
        <v>166</v>
      </c>
      <c r="E1354" s="259" t="s">
        <v>1</v>
      </c>
      <c r="F1354" s="260" t="s">
        <v>2270</v>
      </c>
      <c r="G1354" s="258"/>
      <c r="H1354" s="261">
        <v>151.09999999999999</v>
      </c>
      <c r="I1354" s="262"/>
      <c r="J1354" s="258"/>
      <c r="K1354" s="258"/>
      <c r="L1354" s="263"/>
      <c r="M1354" s="264"/>
      <c r="N1354" s="265"/>
      <c r="O1354" s="265"/>
      <c r="P1354" s="265"/>
      <c r="Q1354" s="265"/>
      <c r="R1354" s="265"/>
      <c r="S1354" s="265"/>
      <c r="T1354" s="266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67" t="s">
        <v>166</v>
      </c>
      <c r="AU1354" s="267" t="s">
        <v>81</v>
      </c>
      <c r="AV1354" s="14" t="s">
        <v>81</v>
      </c>
      <c r="AW1354" s="14" t="s">
        <v>30</v>
      </c>
      <c r="AX1354" s="14" t="s">
        <v>73</v>
      </c>
      <c r="AY1354" s="267" t="s">
        <v>158</v>
      </c>
    </row>
    <row r="1355" s="14" customFormat="1">
      <c r="A1355" s="14"/>
      <c r="B1355" s="257"/>
      <c r="C1355" s="258"/>
      <c r="D1355" s="248" t="s">
        <v>166</v>
      </c>
      <c r="E1355" s="259" t="s">
        <v>1</v>
      </c>
      <c r="F1355" s="260" t="s">
        <v>2271</v>
      </c>
      <c r="G1355" s="258"/>
      <c r="H1355" s="261">
        <v>12.800000000000001</v>
      </c>
      <c r="I1355" s="262"/>
      <c r="J1355" s="258"/>
      <c r="K1355" s="258"/>
      <c r="L1355" s="263"/>
      <c r="M1355" s="264"/>
      <c r="N1355" s="265"/>
      <c r="O1355" s="265"/>
      <c r="P1355" s="265"/>
      <c r="Q1355" s="265"/>
      <c r="R1355" s="265"/>
      <c r="S1355" s="265"/>
      <c r="T1355" s="266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67" t="s">
        <v>166</v>
      </c>
      <c r="AU1355" s="267" t="s">
        <v>81</v>
      </c>
      <c r="AV1355" s="14" t="s">
        <v>81</v>
      </c>
      <c r="AW1355" s="14" t="s">
        <v>30</v>
      </c>
      <c r="AX1355" s="14" t="s">
        <v>73</v>
      </c>
      <c r="AY1355" s="267" t="s">
        <v>158</v>
      </c>
    </row>
    <row r="1356" s="13" customFormat="1">
      <c r="A1356" s="13"/>
      <c r="B1356" s="246"/>
      <c r="C1356" s="247"/>
      <c r="D1356" s="248" t="s">
        <v>166</v>
      </c>
      <c r="E1356" s="249" t="s">
        <v>1</v>
      </c>
      <c r="F1356" s="250" t="s">
        <v>2272</v>
      </c>
      <c r="G1356" s="247"/>
      <c r="H1356" s="249" t="s">
        <v>1</v>
      </c>
      <c r="I1356" s="251"/>
      <c r="J1356" s="247"/>
      <c r="K1356" s="247"/>
      <c r="L1356" s="252"/>
      <c r="M1356" s="253"/>
      <c r="N1356" s="254"/>
      <c r="O1356" s="254"/>
      <c r="P1356" s="254"/>
      <c r="Q1356" s="254"/>
      <c r="R1356" s="254"/>
      <c r="S1356" s="254"/>
      <c r="T1356" s="255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56" t="s">
        <v>166</v>
      </c>
      <c r="AU1356" s="256" t="s">
        <v>81</v>
      </c>
      <c r="AV1356" s="13" t="s">
        <v>79</v>
      </c>
      <c r="AW1356" s="13" t="s">
        <v>30</v>
      </c>
      <c r="AX1356" s="13" t="s">
        <v>73</v>
      </c>
      <c r="AY1356" s="256" t="s">
        <v>158</v>
      </c>
    </row>
    <row r="1357" s="14" customFormat="1">
      <c r="A1357" s="14"/>
      <c r="B1357" s="257"/>
      <c r="C1357" s="258"/>
      <c r="D1357" s="248" t="s">
        <v>166</v>
      </c>
      <c r="E1357" s="259" t="s">
        <v>1</v>
      </c>
      <c r="F1357" s="260" t="s">
        <v>2273</v>
      </c>
      <c r="G1357" s="258"/>
      <c r="H1357" s="261">
        <v>22.100000000000001</v>
      </c>
      <c r="I1357" s="262"/>
      <c r="J1357" s="258"/>
      <c r="K1357" s="258"/>
      <c r="L1357" s="263"/>
      <c r="M1357" s="264"/>
      <c r="N1357" s="265"/>
      <c r="O1357" s="265"/>
      <c r="P1357" s="265"/>
      <c r="Q1357" s="265"/>
      <c r="R1357" s="265"/>
      <c r="S1357" s="265"/>
      <c r="T1357" s="266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67" t="s">
        <v>166</v>
      </c>
      <c r="AU1357" s="267" t="s">
        <v>81</v>
      </c>
      <c r="AV1357" s="14" t="s">
        <v>81</v>
      </c>
      <c r="AW1357" s="14" t="s">
        <v>30</v>
      </c>
      <c r="AX1357" s="14" t="s">
        <v>73</v>
      </c>
      <c r="AY1357" s="267" t="s">
        <v>158</v>
      </c>
    </row>
    <row r="1358" s="15" customFormat="1">
      <c r="A1358" s="15"/>
      <c r="B1358" s="268"/>
      <c r="C1358" s="269"/>
      <c r="D1358" s="248" t="s">
        <v>166</v>
      </c>
      <c r="E1358" s="270" t="s">
        <v>1</v>
      </c>
      <c r="F1358" s="271" t="s">
        <v>169</v>
      </c>
      <c r="G1358" s="269"/>
      <c r="H1358" s="272">
        <v>314.19999999999999</v>
      </c>
      <c r="I1358" s="273"/>
      <c r="J1358" s="269"/>
      <c r="K1358" s="269"/>
      <c r="L1358" s="274"/>
      <c r="M1358" s="275"/>
      <c r="N1358" s="276"/>
      <c r="O1358" s="276"/>
      <c r="P1358" s="276"/>
      <c r="Q1358" s="276"/>
      <c r="R1358" s="276"/>
      <c r="S1358" s="276"/>
      <c r="T1358" s="277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78" t="s">
        <v>166</v>
      </c>
      <c r="AU1358" s="278" t="s">
        <v>81</v>
      </c>
      <c r="AV1358" s="15" t="s">
        <v>165</v>
      </c>
      <c r="AW1358" s="15" t="s">
        <v>30</v>
      </c>
      <c r="AX1358" s="15" t="s">
        <v>79</v>
      </c>
      <c r="AY1358" s="278" t="s">
        <v>158</v>
      </c>
    </row>
    <row r="1359" s="2" customFormat="1" ht="16.5" customHeight="1">
      <c r="A1359" s="39"/>
      <c r="B1359" s="40"/>
      <c r="C1359" s="279" t="s">
        <v>2274</v>
      </c>
      <c r="D1359" s="279" t="s">
        <v>355</v>
      </c>
      <c r="E1359" s="280" t="s">
        <v>2275</v>
      </c>
      <c r="F1359" s="281" t="s">
        <v>2276</v>
      </c>
      <c r="G1359" s="282" t="s">
        <v>176</v>
      </c>
      <c r="H1359" s="283">
        <v>5.165</v>
      </c>
      <c r="I1359" s="284"/>
      <c r="J1359" s="285">
        <f>ROUND(I1359*H1359,2)</f>
        <v>0</v>
      </c>
      <c r="K1359" s="281" t="s">
        <v>164</v>
      </c>
      <c r="L1359" s="286"/>
      <c r="M1359" s="287" t="s">
        <v>1</v>
      </c>
      <c r="N1359" s="288" t="s">
        <v>40</v>
      </c>
      <c r="O1359" s="93"/>
      <c r="P1359" s="242">
        <f>O1359*H1359</f>
        <v>0</v>
      </c>
      <c r="Q1359" s="242">
        <v>0.55000000000000004</v>
      </c>
      <c r="R1359" s="242">
        <f>Q1359*H1359</f>
        <v>2.8407500000000003</v>
      </c>
      <c r="S1359" s="242">
        <v>0</v>
      </c>
      <c r="T1359" s="243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44" t="s">
        <v>254</v>
      </c>
      <c r="AT1359" s="244" t="s">
        <v>355</v>
      </c>
      <c r="AU1359" s="244" t="s">
        <v>81</v>
      </c>
      <c r="AY1359" s="18" t="s">
        <v>158</v>
      </c>
      <c r="BE1359" s="245">
        <f>IF(N1359="základní",J1359,0)</f>
        <v>0</v>
      </c>
      <c r="BF1359" s="245">
        <f>IF(N1359="snížená",J1359,0)</f>
        <v>0</v>
      </c>
      <c r="BG1359" s="245">
        <f>IF(N1359="zákl. přenesená",J1359,0)</f>
        <v>0</v>
      </c>
      <c r="BH1359" s="245">
        <f>IF(N1359="sníž. přenesená",J1359,0)</f>
        <v>0</v>
      </c>
      <c r="BI1359" s="245">
        <f>IF(N1359="nulová",J1359,0)</f>
        <v>0</v>
      </c>
      <c r="BJ1359" s="18" t="s">
        <v>165</v>
      </c>
      <c r="BK1359" s="245">
        <f>ROUND(I1359*H1359,2)</f>
        <v>0</v>
      </c>
      <c r="BL1359" s="18" t="s">
        <v>210</v>
      </c>
      <c r="BM1359" s="244" t="s">
        <v>2277</v>
      </c>
    </row>
    <row r="1360" s="13" customFormat="1">
      <c r="A1360" s="13"/>
      <c r="B1360" s="246"/>
      <c r="C1360" s="247"/>
      <c r="D1360" s="248" t="s">
        <v>166</v>
      </c>
      <c r="E1360" s="249" t="s">
        <v>1</v>
      </c>
      <c r="F1360" s="250" t="s">
        <v>2266</v>
      </c>
      <c r="G1360" s="247"/>
      <c r="H1360" s="249" t="s">
        <v>1</v>
      </c>
      <c r="I1360" s="251"/>
      <c r="J1360" s="247"/>
      <c r="K1360" s="247"/>
      <c r="L1360" s="252"/>
      <c r="M1360" s="253"/>
      <c r="N1360" s="254"/>
      <c r="O1360" s="254"/>
      <c r="P1360" s="254"/>
      <c r="Q1360" s="254"/>
      <c r="R1360" s="254"/>
      <c r="S1360" s="254"/>
      <c r="T1360" s="255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6" t="s">
        <v>166</v>
      </c>
      <c r="AU1360" s="256" t="s">
        <v>81</v>
      </c>
      <c r="AV1360" s="13" t="s">
        <v>79</v>
      </c>
      <c r="AW1360" s="13" t="s">
        <v>30</v>
      </c>
      <c r="AX1360" s="13" t="s">
        <v>73</v>
      </c>
      <c r="AY1360" s="256" t="s">
        <v>158</v>
      </c>
    </row>
    <row r="1361" s="14" customFormat="1">
      <c r="A1361" s="14"/>
      <c r="B1361" s="257"/>
      <c r="C1361" s="258"/>
      <c r="D1361" s="248" t="s">
        <v>166</v>
      </c>
      <c r="E1361" s="259" t="s">
        <v>1</v>
      </c>
      <c r="F1361" s="260" t="s">
        <v>2278</v>
      </c>
      <c r="G1361" s="258"/>
      <c r="H1361" s="261">
        <v>1.4950000000000001</v>
      </c>
      <c r="I1361" s="262"/>
      <c r="J1361" s="258"/>
      <c r="K1361" s="258"/>
      <c r="L1361" s="263"/>
      <c r="M1361" s="264"/>
      <c r="N1361" s="265"/>
      <c r="O1361" s="265"/>
      <c r="P1361" s="265"/>
      <c r="Q1361" s="265"/>
      <c r="R1361" s="265"/>
      <c r="S1361" s="265"/>
      <c r="T1361" s="266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67" t="s">
        <v>166</v>
      </c>
      <c r="AU1361" s="267" t="s">
        <v>81</v>
      </c>
      <c r="AV1361" s="14" t="s">
        <v>81</v>
      </c>
      <c r="AW1361" s="14" t="s">
        <v>30</v>
      </c>
      <c r="AX1361" s="14" t="s">
        <v>73</v>
      </c>
      <c r="AY1361" s="267" t="s">
        <v>158</v>
      </c>
    </row>
    <row r="1362" s="14" customFormat="1">
      <c r="A1362" s="14"/>
      <c r="B1362" s="257"/>
      <c r="C1362" s="258"/>
      <c r="D1362" s="248" t="s">
        <v>166</v>
      </c>
      <c r="E1362" s="259" t="s">
        <v>1</v>
      </c>
      <c r="F1362" s="260" t="s">
        <v>2279</v>
      </c>
      <c r="G1362" s="258"/>
      <c r="H1362" s="261">
        <v>0.31</v>
      </c>
      <c r="I1362" s="262"/>
      <c r="J1362" s="258"/>
      <c r="K1362" s="258"/>
      <c r="L1362" s="263"/>
      <c r="M1362" s="264"/>
      <c r="N1362" s="265"/>
      <c r="O1362" s="265"/>
      <c r="P1362" s="265"/>
      <c r="Q1362" s="265"/>
      <c r="R1362" s="265"/>
      <c r="S1362" s="265"/>
      <c r="T1362" s="266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67" t="s">
        <v>166</v>
      </c>
      <c r="AU1362" s="267" t="s">
        <v>81</v>
      </c>
      <c r="AV1362" s="14" t="s">
        <v>81</v>
      </c>
      <c r="AW1362" s="14" t="s">
        <v>30</v>
      </c>
      <c r="AX1362" s="14" t="s">
        <v>73</v>
      </c>
      <c r="AY1362" s="267" t="s">
        <v>158</v>
      </c>
    </row>
    <row r="1363" s="13" customFormat="1">
      <c r="A1363" s="13"/>
      <c r="B1363" s="246"/>
      <c r="C1363" s="247"/>
      <c r="D1363" s="248" t="s">
        <v>166</v>
      </c>
      <c r="E1363" s="249" t="s">
        <v>1</v>
      </c>
      <c r="F1363" s="250" t="s">
        <v>2269</v>
      </c>
      <c r="G1363" s="247"/>
      <c r="H1363" s="249" t="s">
        <v>1</v>
      </c>
      <c r="I1363" s="251"/>
      <c r="J1363" s="247"/>
      <c r="K1363" s="247"/>
      <c r="L1363" s="252"/>
      <c r="M1363" s="253"/>
      <c r="N1363" s="254"/>
      <c r="O1363" s="254"/>
      <c r="P1363" s="254"/>
      <c r="Q1363" s="254"/>
      <c r="R1363" s="254"/>
      <c r="S1363" s="254"/>
      <c r="T1363" s="255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56" t="s">
        <v>166</v>
      </c>
      <c r="AU1363" s="256" t="s">
        <v>81</v>
      </c>
      <c r="AV1363" s="13" t="s">
        <v>79</v>
      </c>
      <c r="AW1363" s="13" t="s">
        <v>30</v>
      </c>
      <c r="AX1363" s="13" t="s">
        <v>73</v>
      </c>
      <c r="AY1363" s="256" t="s">
        <v>158</v>
      </c>
    </row>
    <row r="1364" s="14" customFormat="1">
      <c r="A1364" s="14"/>
      <c r="B1364" s="257"/>
      <c r="C1364" s="258"/>
      <c r="D1364" s="248" t="s">
        <v>166</v>
      </c>
      <c r="E1364" s="259" t="s">
        <v>1</v>
      </c>
      <c r="F1364" s="260" t="s">
        <v>2280</v>
      </c>
      <c r="G1364" s="258"/>
      <c r="H1364" s="261">
        <v>2.6589999999999998</v>
      </c>
      <c r="I1364" s="262"/>
      <c r="J1364" s="258"/>
      <c r="K1364" s="258"/>
      <c r="L1364" s="263"/>
      <c r="M1364" s="264"/>
      <c r="N1364" s="265"/>
      <c r="O1364" s="265"/>
      <c r="P1364" s="265"/>
      <c r="Q1364" s="265"/>
      <c r="R1364" s="265"/>
      <c r="S1364" s="265"/>
      <c r="T1364" s="26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67" t="s">
        <v>166</v>
      </c>
      <c r="AU1364" s="267" t="s">
        <v>81</v>
      </c>
      <c r="AV1364" s="14" t="s">
        <v>81</v>
      </c>
      <c r="AW1364" s="14" t="s">
        <v>30</v>
      </c>
      <c r="AX1364" s="14" t="s">
        <v>73</v>
      </c>
      <c r="AY1364" s="267" t="s">
        <v>158</v>
      </c>
    </row>
    <row r="1365" s="14" customFormat="1">
      <c r="A1365" s="14"/>
      <c r="B1365" s="257"/>
      <c r="C1365" s="258"/>
      <c r="D1365" s="248" t="s">
        <v>166</v>
      </c>
      <c r="E1365" s="259" t="s">
        <v>1</v>
      </c>
      <c r="F1365" s="260" t="s">
        <v>2281</v>
      </c>
      <c r="G1365" s="258"/>
      <c r="H1365" s="261">
        <v>0.22500000000000001</v>
      </c>
      <c r="I1365" s="262"/>
      <c r="J1365" s="258"/>
      <c r="K1365" s="258"/>
      <c r="L1365" s="263"/>
      <c r="M1365" s="264"/>
      <c r="N1365" s="265"/>
      <c r="O1365" s="265"/>
      <c r="P1365" s="265"/>
      <c r="Q1365" s="265"/>
      <c r="R1365" s="265"/>
      <c r="S1365" s="265"/>
      <c r="T1365" s="266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67" t="s">
        <v>166</v>
      </c>
      <c r="AU1365" s="267" t="s">
        <v>81</v>
      </c>
      <c r="AV1365" s="14" t="s">
        <v>81</v>
      </c>
      <c r="AW1365" s="14" t="s">
        <v>30</v>
      </c>
      <c r="AX1365" s="14" t="s">
        <v>73</v>
      </c>
      <c r="AY1365" s="267" t="s">
        <v>158</v>
      </c>
    </row>
    <row r="1366" s="13" customFormat="1">
      <c r="A1366" s="13"/>
      <c r="B1366" s="246"/>
      <c r="C1366" s="247"/>
      <c r="D1366" s="248" t="s">
        <v>166</v>
      </c>
      <c r="E1366" s="249" t="s">
        <v>1</v>
      </c>
      <c r="F1366" s="250" t="s">
        <v>2272</v>
      </c>
      <c r="G1366" s="247"/>
      <c r="H1366" s="249" t="s">
        <v>1</v>
      </c>
      <c r="I1366" s="251"/>
      <c r="J1366" s="247"/>
      <c r="K1366" s="247"/>
      <c r="L1366" s="252"/>
      <c r="M1366" s="253"/>
      <c r="N1366" s="254"/>
      <c r="O1366" s="254"/>
      <c r="P1366" s="254"/>
      <c r="Q1366" s="254"/>
      <c r="R1366" s="254"/>
      <c r="S1366" s="254"/>
      <c r="T1366" s="255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56" t="s">
        <v>166</v>
      </c>
      <c r="AU1366" s="256" t="s">
        <v>81</v>
      </c>
      <c r="AV1366" s="13" t="s">
        <v>79</v>
      </c>
      <c r="AW1366" s="13" t="s">
        <v>30</v>
      </c>
      <c r="AX1366" s="13" t="s">
        <v>73</v>
      </c>
      <c r="AY1366" s="256" t="s">
        <v>158</v>
      </c>
    </row>
    <row r="1367" s="14" customFormat="1">
      <c r="A1367" s="14"/>
      <c r="B1367" s="257"/>
      <c r="C1367" s="258"/>
      <c r="D1367" s="248" t="s">
        <v>166</v>
      </c>
      <c r="E1367" s="259" t="s">
        <v>1</v>
      </c>
      <c r="F1367" s="260" t="s">
        <v>2282</v>
      </c>
      <c r="G1367" s="258"/>
      <c r="H1367" s="261">
        <v>0.47599999999999998</v>
      </c>
      <c r="I1367" s="262"/>
      <c r="J1367" s="258"/>
      <c r="K1367" s="258"/>
      <c r="L1367" s="263"/>
      <c r="M1367" s="264"/>
      <c r="N1367" s="265"/>
      <c r="O1367" s="265"/>
      <c r="P1367" s="265"/>
      <c r="Q1367" s="265"/>
      <c r="R1367" s="265"/>
      <c r="S1367" s="265"/>
      <c r="T1367" s="266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67" t="s">
        <v>166</v>
      </c>
      <c r="AU1367" s="267" t="s">
        <v>81</v>
      </c>
      <c r="AV1367" s="14" t="s">
        <v>81</v>
      </c>
      <c r="AW1367" s="14" t="s">
        <v>30</v>
      </c>
      <c r="AX1367" s="14" t="s">
        <v>73</v>
      </c>
      <c r="AY1367" s="267" t="s">
        <v>158</v>
      </c>
    </row>
    <row r="1368" s="15" customFormat="1">
      <c r="A1368" s="15"/>
      <c r="B1368" s="268"/>
      <c r="C1368" s="269"/>
      <c r="D1368" s="248" t="s">
        <v>166</v>
      </c>
      <c r="E1368" s="270" t="s">
        <v>1</v>
      </c>
      <c r="F1368" s="271" t="s">
        <v>169</v>
      </c>
      <c r="G1368" s="269"/>
      <c r="H1368" s="272">
        <v>5.165</v>
      </c>
      <c r="I1368" s="273"/>
      <c r="J1368" s="269"/>
      <c r="K1368" s="269"/>
      <c r="L1368" s="274"/>
      <c r="M1368" s="275"/>
      <c r="N1368" s="276"/>
      <c r="O1368" s="276"/>
      <c r="P1368" s="276"/>
      <c r="Q1368" s="276"/>
      <c r="R1368" s="276"/>
      <c r="S1368" s="276"/>
      <c r="T1368" s="277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78" t="s">
        <v>166</v>
      </c>
      <c r="AU1368" s="278" t="s">
        <v>81</v>
      </c>
      <c r="AV1368" s="15" t="s">
        <v>165</v>
      </c>
      <c r="AW1368" s="15" t="s">
        <v>30</v>
      </c>
      <c r="AX1368" s="15" t="s">
        <v>79</v>
      </c>
      <c r="AY1368" s="278" t="s">
        <v>158</v>
      </c>
    </row>
    <row r="1369" s="2" customFormat="1" ht="21.75" customHeight="1">
      <c r="A1369" s="39"/>
      <c r="B1369" s="40"/>
      <c r="C1369" s="233" t="s">
        <v>1290</v>
      </c>
      <c r="D1369" s="233" t="s">
        <v>160</v>
      </c>
      <c r="E1369" s="234" t="s">
        <v>2283</v>
      </c>
      <c r="F1369" s="235" t="s">
        <v>2284</v>
      </c>
      <c r="G1369" s="236" t="s">
        <v>198</v>
      </c>
      <c r="H1369" s="237">
        <v>48.600000000000001</v>
      </c>
      <c r="I1369" s="238"/>
      <c r="J1369" s="239">
        <f>ROUND(I1369*H1369,2)</f>
        <v>0</v>
      </c>
      <c r="K1369" s="235" t="s">
        <v>164</v>
      </c>
      <c r="L1369" s="45"/>
      <c r="M1369" s="240" t="s">
        <v>1</v>
      </c>
      <c r="N1369" s="241" t="s">
        <v>40</v>
      </c>
      <c r="O1369" s="93"/>
      <c r="P1369" s="242">
        <f>O1369*H1369</f>
        <v>0</v>
      </c>
      <c r="Q1369" s="242">
        <v>0</v>
      </c>
      <c r="R1369" s="242">
        <f>Q1369*H1369</f>
        <v>0</v>
      </c>
      <c r="S1369" s="242">
        <v>0</v>
      </c>
      <c r="T1369" s="243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44" t="s">
        <v>210</v>
      </c>
      <c r="AT1369" s="244" t="s">
        <v>160</v>
      </c>
      <c r="AU1369" s="244" t="s">
        <v>81</v>
      </c>
      <c r="AY1369" s="18" t="s">
        <v>158</v>
      </c>
      <c r="BE1369" s="245">
        <f>IF(N1369="základní",J1369,0)</f>
        <v>0</v>
      </c>
      <c r="BF1369" s="245">
        <f>IF(N1369="snížená",J1369,0)</f>
        <v>0</v>
      </c>
      <c r="BG1369" s="245">
        <f>IF(N1369="zákl. přenesená",J1369,0)</f>
        <v>0</v>
      </c>
      <c r="BH1369" s="245">
        <f>IF(N1369="sníž. přenesená",J1369,0)</f>
        <v>0</v>
      </c>
      <c r="BI1369" s="245">
        <f>IF(N1369="nulová",J1369,0)</f>
        <v>0</v>
      </c>
      <c r="BJ1369" s="18" t="s">
        <v>165</v>
      </c>
      <c r="BK1369" s="245">
        <f>ROUND(I1369*H1369,2)</f>
        <v>0</v>
      </c>
      <c r="BL1369" s="18" t="s">
        <v>210</v>
      </c>
      <c r="BM1369" s="244" t="s">
        <v>2285</v>
      </c>
    </row>
    <row r="1370" s="13" customFormat="1">
      <c r="A1370" s="13"/>
      <c r="B1370" s="246"/>
      <c r="C1370" s="247"/>
      <c r="D1370" s="248" t="s">
        <v>166</v>
      </c>
      <c r="E1370" s="249" t="s">
        <v>1</v>
      </c>
      <c r="F1370" s="250" t="s">
        <v>2286</v>
      </c>
      <c r="G1370" s="247"/>
      <c r="H1370" s="249" t="s">
        <v>1</v>
      </c>
      <c r="I1370" s="251"/>
      <c r="J1370" s="247"/>
      <c r="K1370" s="247"/>
      <c r="L1370" s="252"/>
      <c r="M1370" s="253"/>
      <c r="N1370" s="254"/>
      <c r="O1370" s="254"/>
      <c r="P1370" s="254"/>
      <c r="Q1370" s="254"/>
      <c r="R1370" s="254"/>
      <c r="S1370" s="254"/>
      <c r="T1370" s="255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56" t="s">
        <v>166</v>
      </c>
      <c r="AU1370" s="256" t="s">
        <v>81</v>
      </c>
      <c r="AV1370" s="13" t="s">
        <v>79</v>
      </c>
      <c r="AW1370" s="13" t="s">
        <v>30</v>
      </c>
      <c r="AX1370" s="13" t="s">
        <v>73</v>
      </c>
      <c r="AY1370" s="256" t="s">
        <v>158</v>
      </c>
    </row>
    <row r="1371" s="14" customFormat="1">
      <c r="A1371" s="14"/>
      <c r="B1371" s="257"/>
      <c r="C1371" s="258"/>
      <c r="D1371" s="248" t="s">
        <v>166</v>
      </c>
      <c r="E1371" s="259" t="s">
        <v>1</v>
      </c>
      <c r="F1371" s="260" t="s">
        <v>2287</v>
      </c>
      <c r="G1371" s="258"/>
      <c r="H1371" s="261">
        <v>10</v>
      </c>
      <c r="I1371" s="262"/>
      <c r="J1371" s="258"/>
      <c r="K1371" s="258"/>
      <c r="L1371" s="263"/>
      <c r="M1371" s="264"/>
      <c r="N1371" s="265"/>
      <c r="O1371" s="265"/>
      <c r="P1371" s="265"/>
      <c r="Q1371" s="265"/>
      <c r="R1371" s="265"/>
      <c r="S1371" s="265"/>
      <c r="T1371" s="266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67" t="s">
        <v>166</v>
      </c>
      <c r="AU1371" s="267" t="s">
        <v>81</v>
      </c>
      <c r="AV1371" s="14" t="s">
        <v>81</v>
      </c>
      <c r="AW1371" s="14" t="s">
        <v>30</v>
      </c>
      <c r="AX1371" s="14" t="s">
        <v>73</v>
      </c>
      <c r="AY1371" s="267" t="s">
        <v>158</v>
      </c>
    </row>
    <row r="1372" s="13" customFormat="1">
      <c r="A1372" s="13"/>
      <c r="B1372" s="246"/>
      <c r="C1372" s="247"/>
      <c r="D1372" s="248" t="s">
        <v>166</v>
      </c>
      <c r="E1372" s="249" t="s">
        <v>1</v>
      </c>
      <c r="F1372" s="250" t="s">
        <v>2288</v>
      </c>
      <c r="G1372" s="247"/>
      <c r="H1372" s="249" t="s">
        <v>1</v>
      </c>
      <c r="I1372" s="251"/>
      <c r="J1372" s="247"/>
      <c r="K1372" s="247"/>
      <c r="L1372" s="252"/>
      <c r="M1372" s="253"/>
      <c r="N1372" s="254"/>
      <c r="O1372" s="254"/>
      <c r="P1372" s="254"/>
      <c r="Q1372" s="254"/>
      <c r="R1372" s="254"/>
      <c r="S1372" s="254"/>
      <c r="T1372" s="255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6" t="s">
        <v>166</v>
      </c>
      <c r="AU1372" s="256" t="s">
        <v>81</v>
      </c>
      <c r="AV1372" s="13" t="s">
        <v>79</v>
      </c>
      <c r="AW1372" s="13" t="s">
        <v>30</v>
      </c>
      <c r="AX1372" s="13" t="s">
        <v>73</v>
      </c>
      <c r="AY1372" s="256" t="s">
        <v>158</v>
      </c>
    </row>
    <row r="1373" s="14" customFormat="1">
      <c r="A1373" s="14"/>
      <c r="B1373" s="257"/>
      <c r="C1373" s="258"/>
      <c r="D1373" s="248" t="s">
        <v>166</v>
      </c>
      <c r="E1373" s="259" t="s">
        <v>1</v>
      </c>
      <c r="F1373" s="260" t="s">
        <v>2289</v>
      </c>
      <c r="G1373" s="258"/>
      <c r="H1373" s="261">
        <v>38.600000000000001</v>
      </c>
      <c r="I1373" s="262"/>
      <c r="J1373" s="258"/>
      <c r="K1373" s="258"/>
      <c r="L1373" s="263"/>
      <c r="M1373" s="264"/>
      <c r="N1373" s="265"/>
      <c r="O1373" s="265"/>
      <c r="P1373" s="265"/>
      <c r="Q1373" s="265"/>
      <c r="R1373" s="265"/>
      <c r="S1373" s="265"/>
      <c r="T1373" s="266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67" t="s">
        <v>166</v>
      </c>
      <c r="AU1373" s="267" t="s">
        <v>81</v>
      </c>
      <c r="AV1373" s="14" t="s">
        <v>81</v>
      </c>
      <c r="AW1373" s="14" t="s">
        <v>30</v>
      </c>
      <c r="AX1373" s="14" t="s">
        <v>73</v>
      </c>
      <c r="AY1373" s="267" t="s">
        <v>158</v>
      </c>
    </row>
    <row r="1374" s="15" customFormat="1">
      <c r="A1374" s="15"/>
      <c r="B1374" s="268"/>
      <c r="C1374" s="269"/>
      <c r="D1374" s="248" t="s">
        <v>166</v>
      </c>
      <c r="E1374" s="270" t="s">
        <v>1</v>
      </c>
      <c r="F1374" s="271" t="s">
        <v>169</v>
      </c>
      <c r="G1374" s="269"/>
      <c r="H1374" s="272">
        <v>48.600000000000001</v>
      </c>
      <c r="I1374" s="273"/>
      <c r="J1374" s="269"/>
      <c r="K1374" s="269"/>
      <c r="L1374" s="274"/>
      <c r="M1374" s="275"/>
      <c r="N1374" s="276"/>
      <c r="O1374" s="276"/>
      <c r="P1374" s="276"/>
      <c r="Q1374" s="276"/>
      <c r="R1374" s="276"/>
      <c r="S1374" s="276"/>
      <c r="T1374" s="277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78" t="s">
        <v>166</v>
      </c>
      <c r="AU1374" s="278" t="s">
        <v>81</v>
      </c>
      <c r="AV1374" s="15" t="s">
        <v>165</v>
      </c>
      <c r="AW1374" s="15" t="s">
        <v>30</v>
      </c>
      <c r="AX1374" s="15" t="s">
        <v>79</v>
      </c>
      <c r="AY1374" s="278" t="s">
        <v>158</v>
      </c>
    </row>
    <row r="1375" s="2" customFormat="1" ht="16.5" customHeight="1">
      <c r="A1375" s="39"/>
      <c r="B1375" s="40"/>
      <c r="C1375" s="279" t="s">
        <v>2290</v>
      </c>
      <c r="D1375" s="279" t="s">
        <v>355</v>
      </c>
      <c r="E1375" s="280" t="s">
        <v>2291</v>
      </c>
      <c r="F1375" s="281" t="s">
        <v>2292</v>
      </c>
      <c r="G1375" s="282" t="s">
        <v>176</v>
      </c>
      <c r="H1375" s="283">
        <v>1.5049999999999999</v>
      </c>
      <c r="I1375" s="284"/>
      <c r="J1375" s="285">
        <f>ROUND(I1375*H1375,2)</f>
        <v>0</v>
      </c>
      <c r="K1375" s="281" t="s">
        <v>164</v>
      </c>
      <c r="L1375" s="286"/>
      <c r="M1375" s="287" t="s">
        <v>1</v>
      </c>
      <c r="N1375" s="288" t="s">
        <v>40</v>
      </c>
      <c r="O1375" s="93"/>
      <c r="P1375" s="242">
        <f>O1375*H1375</f>
        <v>0</v>
      </c>
      <c r="Q1375" s="242">
        <v>0.55000000000000004</v>
      </c>
      <c r="R1375" s="242">
        <f>Q1375*H1375</f>
        <v>0.82774999999999999</v>
      </c>
      <c r="S1375" s="242">
        <v>0</v>
      </c>
      <c r="T1375" s="243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44" t="s">
        <v>254</v>
      </c>
      <c r="AT1375" s="244" t="s">
        <v>355</v>
      </c>
      <c r="AU1375" s="244" t="s">
        <v>81</v>
      </c>
      <c r="AY1375" s="18" t="s">
        <v>158</v>
      </c>
      <c r="BE1375" s="245">
        <f>IF(N1375="základní",J1375,0)</f>
        <v>0</v>
      </c>
      <c r="BF1375" s="245">
        <f>IF(N1375="snížená",J1375,0)</f>
        <v>0</v>
      </c>
      <c r="BG1375" s="245">
        <f>IF(N1375="zákl. přenesená",J1375,0)</f>
        <v>0</v>
      </c>
      <c r="BH1375" s="245">
        <f>IF(N1375="sníž. přenesená",J1375,0)</f>
        <v>0</v>
      </c>
      <c r="BI1375" s="245">
        <f>IF(N1375="nulová",J1375,0)</f>
        <v>0</v>
      </c>
      <c r="BJ1375" s="18" t="s">
        <v>165</v>
      </c>
      <c r="BK1375" s="245">
        <f>ROUND(I1375*H1375,2)</f>
        <v>0</v>
      </c>
      <c r="BL1375" s="18" t="s">
        <v>210</v>
      </c>
      <c r="BM1375" s="244" t="s">
        <v>2293</v>
      </c>
    </row>
    <row r="1376" s="13" customFormat="1">
      <c r="A1376" s="13"/>
      <c r="B1376" s="246"/>
      <c r="C1376" s="247"/>
      <c r="D1376" s="248" t="s">
        <v>166</v>
      </c>
      <c r="E1376" s="249" t="s">
        <v>1</v>
      </c>
      <c r="F1376" s="250" t="s">
        <v>2286</v>
      </c>
      <c r="G1376" s="247"/>
      <c r="H1376" s="249" t="s">
        <v>1</v>
      </c>
      <c r="I1376" s="251"/>
      <c r="J1376" s="247"/>
      <c r="K1376" s="247"/>
      <c r="L1376" s="252"/>
      <c r="M1376" s="253"/>
      <c r="N1376" s="254"/>
      <c r="O1376" s="254"/>
      <c r="P1376" s="254"/>
      <c r="Q1376" s="254"/>
      <c r="R1376" s="254"/>
      <c r="S1376" s="254"/>
      <c r="T1376" s="255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56" t="s">
        <v>166</v>
      </c>
      <c r="AU1376" s="256" t="s">
        <v>81</v>
      </c>
      <c r="AV1376" s="13" t="s">
        <v>79</v>
      </c>
      <c r="AW1376" s="13" t="s">
        <v>30</v>
      </c>
      <c r="AX1376" s="13" t="s">
        <v>73</v>
      </c>
      <c r="AY1376" s="256" t="s">
        <v>158</v>
      </c>
    </row>
    <row r="1377" s="14" customFormat="1">
      <c r="A1377" s="14"/>
      <c r="B1377" s="257"/>
      <c r="C1377" s="258"/>
      <c r="D1377" s="248" t="s">
        <v>166</v>
      </c>
      <c r="E1377" s="259" t="s">
        <v>1</v>
      </c>
      <c r="F1377" s="260" t="s">
        <v>2294</v>
      </c>
      <c r="G1377" s="258"/>
      <c r="H1377" s="261">
        <v>0.28199999999999997</v>
      </c>
      <c r="I1377" s="262"/>
      <c r="J1377" s="258"/>
      <c r="K1377" s="258"/>
      <c r="L1377" s="263"/>
      <c r="M1377" s="264"/>
      <c r="N1377" s="265"/>
      <c r="O1377" s="265"/>
      <c r="P1377" s="265"/>
      <c r="Q1377" s="265"/>
      <c r="R1377" s="265"/>
      <c r="S1377" s="265"/>
      <c r="T1377" s="266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67" t="s">
        <v>166</v>
      </c>
      <c r="AU1377" s="267" t="s">
        <v>81</v>
      </c>
      <c r="AV1377" s="14" t="s">
        <v>81</v>
      </c>
      <c r="AW1377" s="14" t="s">
        <v>30</v>
      </c>
      <c r="AX1377" s="14" t="s">
        <v>73</v>
      </c>
      <c r="AY1377" s="267" t="s">
        <v>158</v>
      </c>
    </row>
    <row r="1378" s="13" customFormat="1">
      <c r="A1378" s="13"/>
      <c r="B1378" s="246"/>
      <c r="C1378" s="247"/>
      <c r="D1378" s="248" t="s">
        <v>166</v>
      </c>
      <c r="E1378" s="249" t="s">
        <v>1</v>
      </c>
      <c r="F1378" s="250" t="s">
        <v>2288</v>
      </c>
      <c r="G1378" s="247"/>
      <c r="H1378" s="249" t="s">
        <v>1</v>
      </c>
      <c r="I1378" s="251"/>
      <c r="J1378" s="247"/>
      <c r="K1378" s="247"/>
      <c r="L1378" s="252"/>
      <c r="M1378" s="253"/>
      <c r="N1378" s="254"/>
      <c r="O1378" s="254"/>
      <c r="P1378" s="254"/>
      <c r="Q1378" s="254"/>
      <c r="R1378" s="254"/>
      <c r="S1378" s="254"/>
      <c r="T1378" s="255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56" t="s">
        <v>166</v>
      </c>
      <c r="AU1378" s="256" t="s">
        <v>81</v>
      </c>
      <c r="AV1378" s="13" t="s">
        <v>79</v>
      </c>
      <c r="AW1378" s="13" t="s">
        <v>30</v>
      </c>
      <c r="AX1378" s="13" t="s">
        <v>73</v>
      </c>
      <c r="AY1378" s="256" t="s">
        <v>158</v>
      </c>
    </row>
    <row r="1379" s="14" customFormat="1">
      <c r="A1379" s="14"/>
      <c r="B1379" s="257"/>
      <c r="C1379" s="258"/>
      <c r="D1379" s="248" t="s">
        <v>166</v>
      </c>
      <c r="E1379" s="259" t="s">
        <v>1</v>
      </c>
      <c r="F1379" s="260" t="s">
        <v>2295</v>
      </c>
      <c r="G1379" s="258"/>
      <c r="H1379" s="261">
        <v>1.2230000000000001</v>
      </c>
      <c r="I1379" s="262"/>
      <c r="J1379" s="258"/>
      <c r="K1379" s="258"/>
      <c r="L1379" s="263"/>
      <c r="M1379" s="264"/>
      <c r="N1379" s="265"/>
      <c r="O1379" s="265"/>
      <c r="P1379" s="265"/>
      <c r="Q1379" s="265"/>
      <c r="R1379" s="265"/>
      <c r="S1379" s="265"/>
      <c r="T1379" s="266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67" t="s">
        <v>166</v>
      </c>
      <c r="AU1379" s="267" t="s">
        <v>81</v>
      </c>
      <c r="AV1379" s="14" t="s">
        <v>81</v>
      </c>
      <c r="AW1379" s="14" t="s">
        <v>30</v>
      </c>
      <c r="AX1379" s="14" t="s">
        <v>73</v>
      </c>
      <c r="AY1379" s="267" t="s">
        <v>158</v>
      </c>
    </row>
    <row r="1380" s="15" customFormat="1">
      <c r="A1380" s="15"/>
      <c r="B1380" s="268"/>
      <c r="C1380" s="269"/>
      <c r="D1380" s="248" t="s">
        <v>166</v>
      </c>
      <c r="E1380" s="270" t="s">
        <v>1</v>
      </c>
      <c r="F1380" s="271" t="s">
        <v>169</v>
      </c>
      <c r="G1380" s="269"/>
      <c r="H1380" s="272">
        <v>1.5050000000000001</v>
      </c>
      <c r="I1380" s="273"/>
      <c r="J1380" s="269"/>
      <c r="K1380" s="269"/>
      <c r="L1380" s="274"/>
      <c r="M1380" s="275"/>
      <c r="N1380" s="276"/>
      <c r="O1380" s="276"/>
      <c r="P1380" s="276"/>
      <c r="Q1380" s="276"/>
      <c r="R1380" s="276"/>
      <c r="S1380" s="276"/>
      <c r="T1380" s="277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78" t="s">
        <v>166</v>
      </c>
      <c r="AU1380" s="278" t="s">
        <v>81</v>
      </c>
      <c r="AV1380" s="15" t="s">
        <v>165</v>
      </c>
      <c r="AW1380" s="15" t="s">
        <v>30</v>
      </c>
      <c r="AX1380" s="15" t="s">
        <v>79</v>
      </c>
      <c r="AY1380" s="278" t="s">
        <v>158</v>
      </c>
    </row>
    <row r="1381" s="2" customFormat="1" ht="21.75" customHeight="1">
      <c r="A1381" s="39"/>
      <c r="B1381" s="40"/>
      <c r="C1381" s="233" t="s">
        <v>1294</v>
      </c>
      <c r="D1381" s="233" t="s">
        <v>160</v>
      </c>
      <c r="E1381" s="234" t="s">
        <v>2296</v>
      </c>
      <c r="F1381" s="235" t="s">
        <v>2297</v>
      </c>
      <c r="G1381" s="236" t="s">
        <v>198</v>
      </c>
      <c r="H1381" s="237">
        <v>20</v>
      </c>
      <c r="I1381" s="238"/>
      <c r="J1381" s="239">
        <f>ROUND(I1381*H1381,2)</f>
        <v>0</v>
      </c>
      <c r="K1381" s="235" t="s">
        <v>164</v>
      </c>
      <c r="L1381" s="45"/>
      <c r="M1381" s="240" t="s">
        <v>1</v>
      </c>
      <c r="N1381" s="241" t="s">
        <v>40</v>
      </c>
      <c r="O1381" s="93"/>
      <c r="P1381" s="242">
        <f>O1381*H1381</f>
        <v>0</v>
      </c>
      <c r="Q1381" s="242">
        <v>0.0073200000000000001</v>
      </c>
      <c r="R1381" s="242">
        <f>Q1381*H1381</f>
        <v>0.1464</v>
      </c>
      <c r="S1381" s="242">
        <v>0</v>
      </c>
      <c r="T1381" s="243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44" t="s">
        <v>210</v>
      </c>
      <c r="AT1381" s="244" t="s">
        <v>160</v>
      </c>
      <c r="AU1381" s="244" t="s">
        <v>81</v>
      </c>
      <c r="AY1381" s="18" t="s">
        <v>158</v>
      </c>
      <c r="BE1381" s="245">
        <f>IF(N1381="základní",J1381,0)</f>
        <v>0</v>
      </c>
      <c r="BF1381" s="245">
        <f>IF(N1381="snížená",J1381,0)</f>
        <v>0</v>
      </c>
      <c r="BG1381" s="245">
        <f>IF(N1381="zákl. přenesená",J1381,0)</f>
        <v>0</v>
      </c>
      <c r="BH1381" s="245">
        <f>IF(N1381="sníž. přenesená",J1381,0)</f>
        <v>0</v>
      </c>
      <c r="BI1381" s="245">
        <f>IF(N1381="nulová",J1381,0)</f>
        <v>0</v>
      </c>
      <c r="BJ1381" s="18" t="s">
        <v>165</v>
      </c>
      <c r="BK1381" s="245">
        <f>ROUND(I1381*H1381,2)</f>
        <v>0</v>
      </c>
      <c r="BL1381" s="18" t="s">
        <v>210</v>
      </c>
      <c r="BM1381" s="244" t="s">
        <v>2298</v>
      </c>
    </row>
    <row r="1382" s="13" customFormat="1">
      <c r="A1382" s="13"/>
      <c r="B1382" s="246"/>
      <c r="C1382" s="247"/>
      <c r="D1382" s="248" t="s">
        <v>166</v>
      </c>
      <c r="E1382" s="249" t="s">
        <v>1</v>
      </c>
      <c r="F1382" s="250" t="s">
        <v>2299</v>
      </c>
      <c r="G1382" s="247"/>
      <c r="H1382" s="249" t="s">
        <v>1</v>
      </c>
      <c r="I1382" s="251"/>
      <c r="J1382" s="247"/>
      <c r="K1382" s="247"/>
      <c r="L1382" s="252"/>
      <c r="M1382" s="253"/>
      <c r="N1382" s="254"/>
      <c r="O1382" s="254"/>
      <c r="P1382" s="254"/>
      <c r="Q1382" s="254"/>
      <c r="R1382" s="254"/>
      <c r="S1382" s="254"/>
      <c r="T1382" s="255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56" t="s">
        <v>166</v>
      </c>
      <c r="AU1382" s="256" t="s">
        <v>81</v>
      </c>
      <c r="AV1382" s="13" t="s">
        <v>79</v>
      </c>
      <c r="AW1382" s="13" t="s">
        <v>30</v>
      </c>
      <c r="AX1382" s="13" t="s">
        <v>73</v>
      </c>
      <c r="AY1382" s="256" t="s">
        <v>158</v>
      </c>
    </row>
    <row r="1383" s="14" customFormat="1">
      <c r="A1383" s="14"/>
      <c r="B1383" s="257"/>
      <c r="C1383" s="258"/>
      <c r="D1383" s="248" t="s">
        <v>166</v>
      </c>
      <c r="E1383" s="259" t="s">
        <v>1</v>
      </c>
      <c r="F1383" s="260" t="s">
        <v>2249</v>
      </c>
      <c r="G1383" s="258"/>
      <c r="H1383" s="261">
        <v>20</v>
      </c>
      <c r="I1383" s="262"/>
      <c r="J1383" s="258"/>
      <c r="K1383" s="258"/>
      <c r="L1383" s="263"/>
      <c r="M1383" s="264"/>
      <c r="N1383" s="265"/>
      <c r="O1383" s="265"/>
      <c r="P1383" s="265"/>
      <c r="Q1383" s="265"/>
      <c r="R1383" s="265"/>
      <c r="S1383" s="265"/>
      <c r="T1383" s="266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67" t="s">
        <v>166</v>
      </c>
      <c r="AU1383" s="267" t="s">
        <v>81</v>
      </c>
      <c r="AV1383" s="14" t="s">
        <v>81</v>
      </c>
      <c r="AW1383" s="14" t="s">
        <v>30</v>
      </c>
      <c r="AX1383" s="14" t="s">
        <v>73</v>
      </c>
      <c r="AY1383" s="267" t="s">
        <v>158</v>
      </c>
    </row>
    <row r="1384" s="15" customFormat="1">
      <c r="A1384" s="15"/>
      <c r="B1384" s="268"/>
      <c r="C1384" s="269"/>
      <c r="D1384" s="248" t="s">
        <v>166</v>
      </c>
      <c r="E1384" s="270" t="s">
        <v>1</v>
      </c>
      <c r="F1384" s="271" t="s">
        <v>169</v>
      </c>
      <c r="G1384" s="269"/>
      <c r="H1384" s="272">
        <v>20</v>
      </c>
      <c r="I1384" s="273"/>
      <c r="J1384" s="269"/>
      <c r="K1384" s="269"/>
      <c r="L1384" s="274"/>
      <c r="M1384" s="275"/>
      <c r="N1384" s="276"/>
      <c r="O1384" s="276"/>
      <c r="P1384" s="276"/>
      <c r="Q1384" s="276"/>
      <c r="R1384" s="276"/>
      <c r="S1384" s="276"/>
      <c r="T1384" s="277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78" t="s">
        <v>166</v>
      </c>
      <c r="AU1384" s="278" t="s">
        <v>81</v>
      </c>
      <c r="AV1384" s="15" t="s">
        <v>165</v>
      </c>
      <c r="AW1384" s="15" t="s">
        <v>30</v>
      </c>
      <c r="AX1384" s="15" t="s">
        <v>79</v>
      </c>
      <c r="AY1384" s="278" t="s">
        <v>158</v>
      </c>
    </row>
    <row r="1385" s="2" customFormat="1" ht="21.75" customHeight="1">
      <c r="A1385" s="39"/>
      <c r="B1385" s="40"/>
      <c r="C1385" s="233" t="s">
        <v>2300</v>
      </c>
      <c r="D1385" s="233" t="s">
        <v>160</v>
      </c>
      <c r="E1385" s="234" t="s">
        <v>2301</v>
      </c>
      <c r="F1385" s="235" t="s">
        <v>2302</v>
      </c>
      <c r="G1385" s="236" t="s">
        <v>198</v>
      </c>
      <c r="H1385" s="237">
        <v>55.100000000000001</v>
      </c>
      <c r="I1385" s="238"/>
      <c r="J1385" s="239">
        <f>ROUND(I1385*H1385,2)</f>
        <v>0</v>
      </c>
      <c r="K1385" s="235" t="s">
        <v>164</v>
      </c>
      <c r="L1385" s="45"/>
      <c r="M1385" s="240" t="s">
        <v>1</v>
      </c>
      <c r="N1385" s="241" t="s">
        <v>40</v>
      </c>
      <c r="O1385" s="93"/>
      <c r="P1385" s="242">
        <f>O1385*H1385</f>
        <v>0</v>
      </c>
      <c r="Q1385" s="242">
        <v>8.0000000000000007E-05</v>
      </c>
      <c r="R1385" s="242">
        <f>Q1385*H1385</f>
        <v>0.0044080000000000005</v>
      </c>
      <c r="S1385" s="242">
        <v>0</v>
      </c>
      <c r="T1385" s="243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44" t="s">
        <v>210</v>
      </c>
      <c r="AT1385" s="244" t="s">
        <v>160</v>
      </c>
      <c r="AU1385" s="244" t="s">
        <v>81</v>
      </c>
      <c r="AY1385" s="18" t="s">
        <v>158</v>
      </c>
      <c r="BE1385" s="245">
        <f>IF(N1385="základní",J1385,0)</f>
        <v>0</v>
      </c>
      <c r="BF1385" s="245">
        <f>IF(N1385="snížená",J1385,0)</f>
        <v>0</v>
      </c>
      <c r="BG1385" s="245">
        <f>IF(N1385="zákl. přenesená",J1385,0)</f>
        <v>0</v>
      </c>
      <c r="BH1385" s="245">
        <f>IF(N1385="sníž. přenesená",J1385,0)</f>
        <v>0</v>
      </c>
      <c r="BI1385" s="245">
        <f>IF(N1385="nulová",J1385,0)</f>
        <v>0</v>
      </c>
      <c r="BJ1385" s="18" t="s">
        <v>165</v>
      </c>
      <c r="BK1385" s="245">
        <f>ROUND(I1385*H1385,2)</f>
        <v>0</v>
      </c>
      <c r="BL1385" s="18" t="s">
        <v>210</v>
      </c>
      <c r="BM1385" s="244" t="s">
        <v>2303</v>
      </c>
    </row>
    <row r="1386" s="14" customFormat="1">
      <c r="A1386" s="14"/>
      <c r="B1386" s="257"/>
      <c r="C1386" s="258"/>
      <c r="D1386" s="248" t="s">
        <v>166</v>
      </c>
      <c r="E1386" s="259" t="s">
        <v>1</v>
      </c>
      <c r="F1386" s="260" t="s">
        <v>2304</v>
      </c>
      <c r="G1386" s="258"/>
      <c r="H1386" s="261">
        <v>10</v>
      </c>
      <c r="I1386" s="262"/>
      <c r="J1386" s="258"/>
      <c r="K1386" s="258"/>
      <c r="L1386" s="263"/>
      <c r="M1386" s="264"/>
      <c r="N1386" s="265"/>
      <c r="O1386" s="265"/>
      <c r="P1386" s="265"/>
      <c r="Q1386" s="265"/>
      <c r="R1386" s="265"/>
      <c r="S1386" s="265"/>
      <c r="T1386" s="266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67" t="s">
        <v>166</v>
      </c>
      <c r="AU1386" s="267" t="s">
        <v>81</v>
      </c>
      <c r="AV1386" s="14" t="s">
        <v>81</v>
      </c>
      <c r="AW1386" s="14" t="s">
        <v>30</v>
      </c>
      <c r="AX1386" s="14" t="s">
        <v>73</v>
      </c>
      <c r="AY1386" s="267" t="s">
        <v>158</v>
      </c>
    </row>
    <row r="1387" s="14" customFormat="1">
      <c r="A1387" s="14"/>
      <c r="B1387" s="257"/>
      <c r="C1387" s="258"/>
      <c r="D1387" s="248" t="s">
        <v>166</v>
      </c>
      <c r="E1387" s="259" t="s">
        <v>1</v>
      </c>
      <c r="F1387" s="260" t="s">
        <v>2305</v>
      </c>
      <c r="G1387" s="258"/>
      <c r="H1387" s="261">
        <v>14</v>
      </c>
      <c r="I1387" s="262"/>
      <c r="J1387" s="258"/>
      <c r="K1387" s="258"/>
      <c r="L1387" s="263"/>
      <c r="M1387" s="264"/>
      <c r="N1387" s="265"/>
      <c r="O1387" s="265"/>
      <c r="P1387" s="265"/>
      <c r="Q1387" s="265"/>
      <c r="R1387" s="265"/>
      <c r="S1387" s="265"/>
      <c r="T1387" s="266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67" t="s">
        <v>166</v>
      </c>
      <c r="AU1387" s="267" t="s">
        <v>81</v>
      </c>
      <c r="AV1387" s="14" t="s">
        <v>81</v>
      </c>
      <c r="AW1387" s="14" t="s">
        <v>30</v>
      </c>
      <c r="AX1387" s="14" t="s">
        <v>73</v>
      </c>
      <c r="AY1387" s="267" t="s">
        <v>158</v>
      </c>
    </row>
    <row r="1388" s="14" customFormat="1">
      <c r="A1388" s="14"/>
      <c r="B1388" s="257"/>
      <c r="C1388" s="258"/>
      <c r="D1388" s="248" t="s">
        <v>166</v>
      </c>
      <c r="E1388" s="259" t="s">
        <v>1</v>
      </c>
      <c r="F1388" s="260" t="s">
        <v>2306</v>
      </c>
      <c r="G1388" s="258"/>
      <c r="H1388" s="261">
        <v>25.600000000000001</v>
      </c>
      <c r="I1388" s="262"/>
      <c r="J1388" s="258"/>
      <c r="K1388" s="258"/>
      <c r="L1388" s="263"/>
      <c r="M1388" s="264"/>
      <c r="N1388" s="265"/>
      <c r="O1388" s="265"/>
      <c r="P1388" s="265"/>
      <c r="Q1388" s="265"/>
      <c r="R1388" s="265"/>
      <c r="S1388" s="265"/>
      <c r="T1388" s="266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67" t="s">
        <v>166</v>
      </c>
      <c r="AU1388" s="267" t="s">
        <v>81</v>
      </c>
      <c r="AV1388" s="14" t="s">
        <v>81</v>
      </c>
      <c r="AW1388" s="14" t="s">
        <v>30</v>
      </c>
      <c r="AX1388" s="14" t="s">
        <v>73</v>
      </c>
      <c r="AY1388" s="267" t="s">
        <v>158</v>
      </c>
    </row>
    <row r="1389" s="14" customFormat="1">
      <c r="A1389" s="14"/>
      <c r="B1389" s="257"/>
      <c r="C1389" s="258"/>
      <c r="D1389" s="248" t="s">
        <v>166</v>
      </c>
      <c r="E1389" s="259" t="s">
        <v>1</v>
      </c>
      <c r="F1389" s="260" t="s">
        <v>2252</v>
      </c>
      <c r="G1389" s="258"/>
      <c r="H1389" s="261">
        <v>5.5</v>
      </c>
      <c r="I1389" s="262"/>
      <c r="J1389" s="258"/>
      <c r="K1389" s="258"/>
      <c r="L1389" s="263"/>
      <c r="M1389" s="264"/>
      <c r="N1389" s="265"/>
      <c r="O1389" s="265"/>
      <c r="P1389" s="265"/>
      <c r="Q1389" s="265"/>
      <c r="R1389" s="265"/>
      <c r="S1389" s="265"/>
      <c r="T1389" s="266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67" t="s">
        <v>166</v>
      </c>
      <c r="AU1389" s="267" t="s">
        <v>81</v>
      </c>
      <c r="AV1389" s="14" t="s">
        <v>81</v>
      </c>
      <c r="AW1389" s="14" t="s">
        <v>30</v>
      </c>
      <c r="AX1389" s="14" t="s">
        <v>73</v>
      </c>
      <c r="AY1389" s="267" t="s">
        <v>158</v>
      </c>
    </row>
    <row r="1390" s="15" customFormat="1">
      <c r="A1390" s="15"/>
      <c r="B1390" s="268"/>
      <c r="C1390" s="269"/>
      <c r="D1390" s="248" t="s">
        <v>166</v>
      </c>
      <c r="E1390" s="270" t="s">
        <v>1</v>
      </c>
      <c r="F1390" s="271" t="s">
        <v>169</v>
      </c>
      <c r="G1390" s="269"/>
      <c r="H1390" s="272">
        <v>55.100000000000001</v>
      </c>
      <c r="I1390" s="273"/>
      <c r="J1390" s="269"/>
      <c r="K1390" s="269"/>
      <c r="L1390" s="274"/>
      <c r="M1390" s="275"/>
      <c r="N1390" s="276"/>
      <c r="O1390" s="276"/>
      <c r="P1390" s="276"/>
      <c r="Q1390" s="276"/>
      <c r="R1390" s="276"/>
      <c r="S1390" s="276"/>
      <c r="T1390" s="277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78" t="s">
        <v>166</v>
      </c>
      <c r="AU1390" s="278" t="s">
        <v>81</v>
      </c>
      <c r="AV1390" s="15" t="s">
        <v>165</v>
      </c>
      <c r="AW1390" s="15" t="s">
        <v>30</v>
      </c>
      <c r="AX1390" s="15" t="s">
        <v>79</v>
      </c>
      <c r="AY1390" s="278" t="s">
        <v>158</v>
      </c>
    </row>
    <row r="1391" s="2" customFormat="1" ht="16.5" customHeight="1">
      <c r="A1391" s="39"/>
      <c r="B1391" s="40"/>
      <c r="C1391" s="279" t="s">
        <v>1298</v>
      </c>
      <c r="D1391" s="279" t="s">
        <v>355</v>
      </c>
      <c r="E1391" s="280" t="s">
        <v>2275</v>
      </c>
      <c r="F1391" s="281" t="s">
        <v>2276</v>
      </c>
      <c r="G1391" s="282" t="s">
        <v>176</v>
      </c>
      <c r="H1391" s="283">
        <v>0.96999999999999997</v>
      </c>
      <c r="I1391" s="284"/>
      <c r="J1391" s="285">
        <f>ROUND(I1391*H1391,2)</f>
        <v>0</v>
      </c>
      <c r="K1391" s="281" t="s">
        <v>164</v>
      </c>
      <c r="L1391" s="286"/>
      <c r="M1391" s="287" t="s">
        <v>1</v>
      </c>
      <c r="N1391" s="288" t="s">
        <v>40</v>
      </c>
      <c r="O1391" s="93"/>
      <c r="P1391" s="242">
        <f>O1391*H1391</f>
        <v>0</v>
      </c>
      <c r="Q1391" s="242">
        <v>0.55000000000000004</v>
      </c>
      <c r="R1391" s="242">
        <f>Q1391*H1391</f>
        <v>0.53349999999999997</v>
      </c>
      <c r="S1391" s="242">
        <v>0</v>
      </c>
      <c r="T1391" s="243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44" t="s">
        <v>254</v>
      </c>
      <c r="AT1391" s="244" t="s">
        <v>355</v>
      </c>
      <c r="AU1391" s="244" t="s">
        <v>81</v>
      </c>
      <c r="AY1391" s="18" t="s">
        <v>158</v>
      </c>
      <c r="BE1391" s="245">
        <f>IF(N1391="základní",J1391,0)</f>
        <v>0</v>
      </c>
      <c r="BF1391" s="245">
        <f>IF(N1391="snížená",J1391,0)</f>
        <v>0</v>
      </c>
      <c r="BG1391" s="245">
        <f>IF(N1391="zákl. přenesená",J1391,0)</f>
        <v>0</v>
      </c>
      <c r="BH1391" s="245">
        <f>IF(N1391="sníž. přenesená",J1391,0)</f>
        <v>0</v>
      </c>
      <c r="BI1391" s="245">
        <f>IF(N1391="nulová",J1391,0)</f>
        <v>0</v>
      </c>
      <c r="BJ1391" s="18" t="s">
        <v>165</v>
      </c>
      <c r="BK1391" s="245">
        <f>ROUND(I1391*H1391,2)</f>
        <v>0</v>
      </c>
      <c r="BL1391" s="18" t="s">
        <v>210</v>
      </c>
      <c r="BM1391" s="244" t="s">
        <v>2307</v>
      </c>
    </row>
    <row r="1392" s="14" customFormat="1">
      <c r="A1392" s="14"/>
      <c r="B1392" s="257"/>
      <c r="C1392" s="258"/>
      <c r="D1392" s="248" t="s">
        <v>166</v>
      </c>
      <c r="E1392" s="259" t="s">
        <v>1</v>
      </c>
      <c r="F1392" s="260" t="s">
        <v>2308</v>
      </c>
      <c r="G1392" s="258"/>
      <c r="H1392" s="261">
        <v>0.96999999999999997</v>
      </c>
      <c r="I1392" s="262"/>
      <c r="J1392" s="258"/>
      <c r="K1392" s="258"/>
      <c r="L1392" s="263"/>
      <c r="M1392" s="264"/>
      <c r="N1392" s="265"/>
      <c r="O1392" s="265"/>
      <c r="P1392" s="265"/>
      <c r="Q1392" s="265"/>
      <c r="R1392" s="265"/>
      <c r="S1392" s="265"/>
      <c r="T1392" s="266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67" t="s">
        <v>166</v>
      </c>
      <c r="AU1392" s="267" t="s">
        <v>81</v>
      </c>
      <c r="AV1392" s="14" t="s">
        <v>81</v>
      </c>
      <c r="AW1392" s="14" t="s">
        <v>30</v>
      </c>
      <c r="AX1392" s="14" t="s">
        <v>73</v>
      </c>
      <c r="AY1392" s="267" t="s">
        <v>158</v>
      </c>
    </row>
    <row r="1393" s="15" customFormat="1">
      <c r="A1393" s="15"/>
      <c r="B1393" s="268"/>
      <c r="C1393" s="269"/>
      <c r="D1393" s="248" t="s">
        <v>166</v>
      </c>
      <c r="E1393" s="270" t="s">
        <v>1</v>
      </c>
      <c r="F1393" s="271" t="s">
        <v>169</v>
      </c>
      <c r="G1393" s="269"/>
      <c r="H1393" s="272">
        <v>0.96999999999999997</v>
      </c>
      <c r="I1393" s="273"/>
      <c r="J1393" s="269"/>
      <c r="K1393" s="269"/>
      <c r="L1393" s="274"/>
      <c r="M1393" s="275"/>
      <c r="N1393" s="276"/>
      <c r="O1393" s="276"/>
      <c r="P1393" s="276"/>
      <c r="Q1393" s="276"/>
      <c r="R1393" s="276"/>
      <c r="S1393" s="276"/>
      <c r="T1393" s="277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78" t="s">
        <v>166</v>
      </c>
      <c r="AU1393" s="278" t="s">
        <v>81</v>
      </c>
      <c r="AV1393" s="15" t="s">
        <v>165</v>
      </c>
      <c r="AW1393" s="15" t="s">
        <v>30</v>
      </c>
      <c r="AX1393" s="15" t="s">
        <v>79</v>
      </c>
      <c r="AY1393" s="278" t="s">
        <v>158</v>
      </c>
    </row>
    <row r="1394" s="2" customFormat="1" ht="21.75" customHeight="1">
      <c r="A1394" s="39"/>
      <c r="B1394" s="40"/>
      <c r="C1394" s="233" t="s">
        <v>2309</v>
      </c>
      <c r="D1394" s="233" t="s">
        <v>160</v>
      </c>
      <c r="E1394" s="234" t="s">
        <v>2310</v>
      </c>
      <c r="F1394" s="235" t="s">
        <v>2311</v>
      </c>
      <c r="G1394" s="236" t="s">
        <v>163</v>
      </c>
      <c r="H1394" s="237">
        <v>362.88499999999999</v>
      </c>
      <c r="I1394" s="238"/>
      <c r="J1394" s="239">
        <f>ROUND(I1394*H1394,2)</f>
        <v>0</v>
      </c>
      <c r="K1394" s="235" t="s">
        <v>164</v>
      </c>
      <c r="L1394" s="45"/>
      <c r="M1394" s="240" t="s">
        <v>1</v>
      </c>
      <c r="N1394" s="241" t="s">
        <v>40</v>
      </c>
      <c r="O1394" s="93"/>
      <c r="P1394" s="242">
        <f>O1394*H1394</f>
        <v>0</v>
      </c>
      <c r="Q1394" s="242">
        <v>0</v>
      </c>
      <c r="R1394" s="242">
        <f>Q1394*H1394</f>
        <v>0</v>
      </c>
      <c r="S1394" s="242">
        <v>0</v>
      </c>
      <c r="T1394" s="243">
        <f>S1394*H1394</f>
        <v>0</v>
      </c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R1394" s="244" t="s">
        <v>210</v>
      </c>
      <c r="AT1394" s="244" t="s">
        <v>160</v>
      </c>
      <c r="AU1394" s="244" t="s">
        <v>81</v>
      </c>
      <c r="AY1394" s="18" t="s">
        <v>158</v>
      </c>
      <c r="BE1394" s="245">
        <f>IF(N1394="základní",J1394,0)</f>
        <v>0</v>
      </c>
      <c r="BF1394" s="245">
        <f>IF(N1394="snížená",J1394,0)</f>
        <v>0</v>
      </c>
      <c r="BG1394" s="245">
        <f>IF(N1394="zákl. přenesená",J1394,0)</f>
        <v>0</v>
      </c>
      <c r="BH1394" s="245">
        <f>IF(N1394="sníž. přenesená",J1394,0)</f>
        <v>0</v>
      </c>
      <c r="BI1394" s="245">
        <f>IF(N1394="nulová",J1394,0)</f>
        <v>0</v>
      </c>
      <c r="BJ1394" s="18" t="s">
        <v>165</v>
      </c>
      <c r="BK1394" s="245">
        <f>ROUND(I1394*H1394,2)</f>
        <v>0</v>
      </c>
      <c r="BL1394" s="18" t="s">
        <v>210</v>
      </c>
      <c r="BM1394" s="244" t="s">
        <v>2312</v>
      </c>
    </row>
    <row r="1395" s="14" customFormat="1">
      <c r="A1395" s="14"/>
      <c r="B1395" s="257"/>
      <c r="C1395" s="258"/>
      <c r="D1395" s="248" t="s">
        <v>166</v>
      </c>
      <c r="E1395" s="259" t="s">
        <v>1</v>
      </c>
      <c r="F1395" s="260" t="s">
        <v>2313</v>
      </c>
      <c r="G1395" s="258"/>
      <c r="H1395" s="261">
        <v>123.87600000000001</v>
      </c>
      <c r="I1395" s="262"/>
      <c r="J1395" s="258"/>
      <c r="K1395" s="258"/>
      <c r="L1395" s="263"/>
      <c r="M1395" s="264"/>
      <c r="N1395" s="265"/>
      <c r="O1395" s="265"/>
      <c r="P1395" s="265"/>
      <c r="Q1395" s="265"/>
      <c r="R1395" s="265"/>
      <c r="S1395" s="265"/>
      <c r="T1395" s="266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67" t="s">
        <v>166</v>
      </c>
      <c r="AU1395" s="267" t="s">
        <v>81</v>
      </c>
      <c r="AV1395" s="14" t="s">
        <v>81</v>
      </c>
      <c r="AW1395" s="14" t="s">
        <v>30</v>
      </c>
      <c r="AX1395" s="14" t="s">
        <v>73</v>
      </c>
      <c r="AY1395" s="267" t="s">
        <v>158</v>
      </c>
    </row>
    <row r="1396" s="14" customFormat="1">
      <c r="A1396" s="14"/>
      <c r="B1396" s="257"/>
      <c r="C1396" s="258"/>
      <c r="D1396" s="248" t="s">
        <v>166</v>
      </c>
      <c r="E1396" s="259" t="s">
        <v>1</v>
      </c>
      <c r="F1396" s="260" t="s">
        <v>2314</v>
      </c>
      <c r="G1396" s="258"/>
      <c r="H1396" s="261">
        <v>68.975999999999999</v>
      </c>
      <c r="I1396" s="262"/>
      <c r="J1396" s="258"/>
      <c r="K1396" s="258"/>
      <c r="L1396" s="263"/>
      <c r="M1396" s="264"/>
      <c r="N1396" s="265"/>
      <c r="O1396" s="265"/>
      <c r="P1396" s="265"/>
      <c r="Q1396" s="265"/>
      <c r="R1396" s="265"/>
      <c r="S1396" s="265"/>
      <c r="T1396" s="266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67" t="s">
        <v>166</v>
      </c>
      <c r="AU1396" s="267" t="s">
        <v>81</v>
      </c>
      <c r="AV1396" s="14" t="s">
        <v>81</v>
      </c>
      <c r="AW1396" s="14" t="s">
        <v>30</v>
      </c>
      <c r="AX1396" s="14" t="s">
        <v>73</v>
      </c>
      <c r="AY1396" s="267" t="s">
        <v>158</v>
      </c>
    </row>
    <row r="1397" s="14" customFormat="1">
      <c r="A1397" s="14"/>
      <c r="B1397" s="257"/>
      <c r="C1397" s="258"/>
      <c r="D1397" s="248" t="s">
        <v>166</v>
      </c>
      <c r="E1397" s="259" t="s">
        <v>1</v>
      </c>
      <c r="F1397" s="260" t="s">
        <v>2315</v>
      </c>
      <c r="G1397" s="258"/>
      <c r="H1397" s="261">
        <v>69.971000000000004</v>
      </c>
      <c r="I1397" s="262"/>
      <c r="J1397" s="258"/>
      <c r="K1397" s="258"/>
      <c r="L1397" s="263"/>
      <c r="M1397" s="264"/>
      <c r="N1397" s="265"/>
      <c r="O1397" s="265"/>
      <c r="P1397" s="265"/>
      <c r="Q1397" s="265"/>
      <c r="R1397" s="265"/>
      <c r="S1397" s="265"/>
      <c r="T1397" s="26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67" t="s">
        <v>166</v>
      </c>
      <c r="AU1397" s="267" t="s">
        <v>81</v>
      </c>
      <c r="AV1397" s="14" t="s">
        <v>81</v>
      </c>
      <c r="AW1397" s="14" t="s">
        <v>30</v>
      </c>
      <c r="AX1397" s="14" t="s">
        <v>73</v>
      </c>
      <c r="AY1397" s="267" t="s">
        <v>158</v>
      </c>
    </row>
    <row r="1398" s="14" customFormat="1">
      <c r="A1398" s="14"/>
      <c r="B1398" s="257"/>
      <c r="C1398" s="258"/>
      <c r="D1398" s="248" t="s">
        <v>166</v>
      </c>
      <c r="E1398" s="259" t="s">
        <v>1</v>
      </c>
      <c r="F1398" s="260" t="s">
        <v>2316</v>
      </c>
      <c r="G1398" s="258"/>
      <c r="H1398" s="261">
        <v>100.062</v>
      </c>
      <c r="I1398" s="262"/>
      <c r="J1398" s="258"/>
      <c r="K1398" s="258"/>
      <c r="L1398" s="263"/>
      <c r="M1398" s="264"/>
      <c r="N1398" s="265"/>
      <c r="O1398" s="265"/>
      <c r="P1398" s="265"/>
      <c r="Q1398" s="265"/>
      <c r="R1398" s="265"/>
      <c r="S1398" s="265"/>
      <c r="T1398" s="266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67" t="s">
        <v>166</v>
      </c>
      <c r="AU1398" s="267" t="s">
        <v>81</v>
      </c>
      <c r="AV1398" s="14" t="s">
        <v>81</v>
      </c>
      <c r="AW1398" s="14" t="s">
        <v>30</v>
      </c>
      <c r="AX1398" s="14" t="s">
        <v>73</v>
      </c>
      <c r="AY1398" s="267" t="s">
        <v>158</v>
      </c>
    </row>
    <row r="1399" s="15" customFormat="1">
      <c r="A1399" s="15"/>
      <c r="B1399" s="268"/>
      <c r="C1399" s="269"/>
      <c r="D1399" s="248" t="s">
        <v>166</v>
      </c>
      <c r="E1399" s="270" t="s">
        <v>1</v>
      </c>
      <c r="F1399" s="271" t="s">
        <v>169</v>
      </c>
      <c r="G1399" s="269"/>
      <c r="H1399" s="272">
        <v>362.88499999999999</v>
      </c>
      <c r="I1399" s="273"/>
      <c r="J1399" s="269"/>
      <c r="K1399" s="269"/>
      <c r="L1399" s="274"/>
      <c r="M1399" s="275"/>
      <c r="N1399" s="276"/>
      <c r="O1399" s="276"/>
      <c r="P1399" s="276"/>
      <c r="Q1399" s="276"/>
      <c r="R1399" s="276"/>
      <c r="S1399" s="276"/>
      <c r="T1399" s="277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78" t="s">
        <v>166</v>
      </c>
      <c r="AU1399" s="278" t="s">
        <v>81</v>
      </c>
      <c r="AV1399" s="15" t="s">
        <v>165</v>
      </c>
      <c r="AW1399" s="15" t="s">
        <v>30</v>
      </c>
      <c r="AX1399" s="15" t="s">
        <v>79</v>
      </c>
      <c r="AY1399" s="278" t="s">
        <v>158</v>
      </c>
    </row>
    <row r="1400" s="2" customFormat="1" ht="21.75" customHeight="1">
      <c r="A1400" s="39"/>
      <c r="B1400" s="40"/>
      <c r="C1400" s="233" t="s">
        <v>2317</v>
      </c>
      <c r="D1400" s="233" t="s">
        <v>160</v>
      </c>
      <c r="E1400" s="234" t="s">
        <v>2318</v>
      </c>
      <c r="F1400" s="235" t="s">
        <v>2319</v>
      </c>
      <c r="G1400" s="236" t="s">
        <v>198</v>
      </c>
      <c r="H1400" s="237">
        <v>366.09699999999998</v>
      </c>
      <c r="I1400" s="238"/>
      <c r="J1400" s="239">
        <f>ROUND(I1400*H1400,2)</f>
        <v>0</v>
      </c>
      <c r="K1400" s="235" t="s">
        <v>164</v>
      </c>
      <c r="L1400" s="45"/>
      <c r="M1400" s="240" t="s">
        <v>1</v>
      </c>
      <c r="N1400" s="241" t="s">
        <v>40</v>
      </c>
      <c r="O1400" s="93"/>
      <c r="P1400" s="242">
        <f>O1400*H1400</f>
        <v>0</v>
      </c>
      <c r="Q1400" s="242">
        <v>0</v>
      </c>
      <c r="R1400" s="242">
        <f>Q1400*H1400</f>
        <v>0</v>
      </c>
      <c r="S1400" s="242">
        <v>0</v>
      </c>
      <c r="T1400" s="243">
        <f>S1400*H1400</f>
        <v>0</v>
      </c>
      <c r="U1400" s="39"/>
      <c r="V1400" s="39"/>
      <c r="W1400" s="39"/>
      <c r="X1400" s="39"/>
      <c r="Y1400" s="39"/>
      <c r="Z1400" s="39"/>
      <c r="AA1400" s="39"/>
      <c r="AB1400" s="39"/>
      <c r="AC1400" s="39"/>
      <c r="AD1400" s="39"/>
      <c r="AE1400" s="39"/>
      <c r="AR1400" s="244" t="s">
        <v>210</v>
      </c>
      <c r="AT1400" s="244" t="s">
        <v>160</v>
      </c>
      <c r="AU1400" s="244" t="s">
        <v>81</v>
      </c>
      <c r="AY1400" s="18" t="s">
        <v>158</v>
      </c>
      <c r="BE1400" s="245">
        <f>IF(N1400="základní",J1400,0)</f>
        <v>0</v>
      </c>
      <c r="BF1400" s="245">
        <f>IF(N1400="snížená",J1400,0)</f>
        <v>0</v>
      </c>
      <c r="BG1400" s="245">
        <f>IF(N1400="zákl. přenesená",J1400,0)</f>
        <v>0</v>
      </c>
      <c r="BH1400" s="245">
        <f>IF(N1400="sníž. přenesená",J1400,0)</f>
        <v>0</v>
      </c>
      <c r="BI1400" s="245">
        <f>IF(N1400="nulová",J1400,0)</f>
        <v>0</v>
      </c>
      <c r="BJ1400" s="18" t="s">
        <v>165</v>
      </c>
      <c r="BK1400" s="245">
        <f>ROUND(I1400*H1400,2)</f>
        <v>0</v>
      </c>
      <c r="BL1400" s="18" t="s">
        <v>210</v>
      </c>
      <c r="BM1400" s="244" t="s">
        <v>2320</v>
      </c>
    </row>
    <row r="1401" s="14" customFormat="1">
      <c r="A1401" s="14"/>
      <c r="B1401" s="257"/>
      <c r="C1401" s="258"/>
      <c r="D1401" s="248" t="s">
        <v>166</v>
      </c>
      <c r="E1401" s="259" t="s">
        <v>1</v>
      </c>
      <c r="F1401" s="260" t="s">
        <v>2321</v>
      </c>
      <c r="G1401" s="258"/>
      <c r="H1401" s="261">
        <v>126.17</v>
      </c>
      <c r="I1401" s="262"/>
      <c r="J1401" s="258"/>
      <c r="K1401" s="258"/>
      <c r="L1401" s="263"/>
      <c r="M1401" s="264"/>
      <c r="N1401" s="265"/>
      <c r="O1401" s="265"/>
      <c r="P1401" s="265"/>
      <c r="Q1401" s="265"/>
      <c r="R1401" s="265"/>
      <c r="S1401" s="265"/>
      <c r="T1401" s="266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67" t="s">
        <v>166</v>
      </c>
      <c r="AU1401" s="267" t="s">
        <v>81</v>
      </c>
      <c r="AV1401" s="14" t="s">
        <v>81</v>
      </c>
      <c r="AW1401" s="14" t="s">
        <v>30</v>
      </c>
      <c r="AX1401" s="14" t="s">
        <v>73</v>
      </c>
      <c r="AY1401" s="267" t="s">
        <v>158</v>
      </c>
    </row>
    <row r="1402" s="14" customFormat="1">
      <c r="A1402" s="14"/>
      <c r="B1402" s="257"/>
      <c r="C1402" s="258"/>
      <c r="D1402" s="248" t="s">
        <v>166</v>
      </c>
      <c r="E1402" s="259" t="s">
        <v>1</v>
      </c>
      <c r="F1402" s="260" t="s">
        <v>2314</v>
      </c>
      <c r="G1402" s="258"/>
      <c r="H1402" s="261">
        <v>68.975999999999999</v>
      </c>
      <c r="I1402" s="262"/>
      <c r="J1402" s="258"/>
      <c r="K1402" s="258"/>
      <c r="L1402" s="263"/>
      <c r="M1402" s="264"/>
      <c r="N1402" s="265"/>
      <c r="O1402" s="265"/>
      <c r="P1402" s="265"/>
      <c r="Q1402" s="265"/>
      <c r="R1402" s="265"/>
      <c r="S1402" s="265"/>
      <c r="T1402" s="266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67" t="s">
        <v>166</v>
      </c>
      <c r="AU1402" s="267" t="s">
        <v>81</v>
      </c>
      <c r="AV1402" s="14" t="s">
        <v>81</v>
      </c>
      <c r="AW1402" s="14" t="s">
        <v>30</v>
      </c>
      <c r="AX1402" s="14" t="s">
        <v>73</v>
      </c>
      <c r="AY1402" s="267" t="s">
        <v>158</v>
      </c>
    </row>
    <row r="1403" s="14" customFormat="1">
      <c r="A1403" s="14"/>
      <c r="B1403" s="257"/>
      <c r="C1403" s="258"/>
      <c r="D1403" s="248" t="s">
        <v>166</v>
      </c>
      <c r="E1403" s="259" t="s">
        <v>1</v>
      </c>
      <c r="F1403" s="260" t="s">
        <v>2315</v>
      </c>
      <c r="G1403" s="258"/>
      <c r="H1403" s="261">
        <v>69.971000000000004</v>
      </c>
      <c r="I1403" s="262"/>
      <c r="J1403" s="258"/>
      <c r="K1403" s="258"/>
      <c r="L1403" s="263"/>
      <c r="M1403" s="264"/>
      <c r="N1403" s="265"/>
      <c r="O1403" s="265"/>
      <c r="P1403" s="265"/>
      <c r="Q1403" s="265"/>
      <c r="R1403" s="265"/>
      <c r="S1403" s="265"/>
      <c r="T1403" s="26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67" t="s">
        <v>166</v>
      </c>
      <c r="AU1403" s="267" t="s">
        <v>81</v>
      </c>
      <c r="AV1403" s="14" t="s">
        <v>81</v>
      </c>
      <c r="AW1403" s="14" t="s">
        <v>30</v>
      </c>
      <c r="AX1403" s="14" t="s">
        <v>73</v>
      </c>
      <c r="AY1403" s="267" t="s">
        <v>158</v>
      </c>
    </row>
    <row r="1404" s="14" customFormat="1">
      <c r="A1404" s="14"/>
      <c r="B1404" s="257"/>
      <c r="C1404" s="258"/>
      <c r="D1404" s="248" t="s">
        <v>166</v>
      </c>
      <c r="E1404" s="259" t="s">
        <v>1</v>
      </c>
      <c r="F1404" s="260" t="s">
        <v>2322</v>
      </c>
      <c r="G1404" s="258"/>
      <c r="H1404" s="261">
        <v>100.98</v>
      </c>
      <c r="I1404" s="262"/>
      <c r="J1404" s="258"/>
      <c r="K1404" s="258"/>
      <c r="L1404" s="263"/>
      <c r="M1404" s="264"/>
      <c r="N1404" s="265"/>
      <c r="O1404" s="265"/>
      <c r="P1404" s="265"/>
      <c r="Q1404" s="265"/>
      <c r="R1404" s="265"/>
      <c r="S1404" s="265"/>
      <c r="T1404" s="266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67" t="s">
        <v>166</v>
      </c>
      <c r="AU1404" s="267" t="s">
        <v>81</v>
      </c>
      <c r="AV1404" s="14" t="s">
        <v>81</v>
      </c>
      <c r="AW1404" s="14" t="s">
        <v>30</v>
      </c>
      <c r="AX1404" s="14" t="s">
        <v>73</v>
      </c>
      <c r="AY1404" s="267" t="s">
        <v>158</v>
      </c>
    </row>
    <row r="1405" s="15" customFormat="1">
      <c r="A1405" s="15"/>
      <c r="B1405" s="268"/>
      <c r="C1405" s="269"/>
      <c r="D1405" s="248" t="s">
        <v>166</v>
      </c>
      <c r="E1405" s="270" t="s">
        <v>1</v>
      </c>
      <c r="F1405" s="271" t="s">
        <v>169</v>
      </c>
      <c r="G1405" s="269"/>
      <c r="H1405" s="272">
        <v>366.09700000000004</v>
      </c>
      <c r="I1405" s="273"/>
      <c r="J1405" s="269"/>
      <c r="K1405" s="269"/>
      <c r="L1405" s="274"/>
      <c r="M1405" s="275"/>
      <c r="N1405" s="276"/>
      <c r="O1405" s="276"/>
      <c r="P1405" s="276"/>
      <c r="Q1405" s="276"/>
      <c r="R1405" s="276"/>
      <c r="S1405" s="276"/>
      <c r="T1405" s="277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78" t="s">
        <v>166</v>
      </c>
      <c r="AU1405" s="278" t="s">
        <v>81</v>
      </c>
      <c r="AV1405" s="15" t="s">
        <v>165</v>
      </c>
      <c r="AW1405" s="15" t="s">
        <v>30</v>
      </c>
      <c r="AX1405" s="15" t="s">
        <v>79</v>
      </c>
      <c r="AY1405" s="278" t="s">
        <v>158</v>
      </c>
    </row>
    <row r="1406" s="2" customFormat="1" ht="16.5" customHeight="1">
      <c r="A1406" s="39"/>
      <c r="B1406" s="40"/>
      <c r="C1406" s="279" t="s">
        <v>2323</v>
      </c>
      <c r="D1406" s="279" t="s">
        <v>355</v>
      </c>
      <c r="E1406" s="280" t="s">
        <v>2324</v>
      </c>
      <c r="F1406" s="281" t="s">
        <v>2325</v>
      </c>
      <c r="G1406" s="282" t="s">
        <v>176</v>
      </c>
      <c r="H1406" s="283">
        <v>4.319</v>
      </c>
      <c r="I1406" s="284"/>
      <c r="J1406" s="285">
        <f>ROUND(I1406*H1406,2)</f>
        <v>0</v>
      </c>
      <c r="K1406" s="281" t="s">
        <v>164</v>
      </c>
      <c r="L1406" s="286"/>
      <c r="M1406" s="287" t="s">
        <v>1</v>
      </c>
      <c r="N1406" s="288" t="s">
        <v>40</v>
      </c>
      <c r="O1406" s="93"/>
      <c r="P1406" s="242">
        <f>O1406*H1406</f>
        <v>0</v>
      </c>
      <c r="Q1406" s="242">
        <v>0.55000000000000004</v>
      </c>
      <c r="R1406" s="242">
        <f>Q1406*H1406</f>
        <v>2.3754500000000003</v>
      </c>
      <c r="S1406" s="242">
        <v>0</v>
      </c>
      <c r="T1406" s="243">
        <f>S1406*H1406</f>
        <v>0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44" t="s">
        <v>254</v>
      </c>
      <c r="AT1406" s="244" t="s">
        <v>355</v>
      </c>
      <c r="AU1406" s="244" t="s">
        <v>81</v>
      </c>
      <c r="AY1406" s="18" t="s">
        <v>158</v>
      </c>
      <c r="BE1406" s="245">
        <f>IF(N1406="základní",J1406,0)</f>
        <v>0</v>
      </c>
      <c r="BF1406" s="245">
        <f>IF(N1406="snížená",J1406,0)</f>
        <v>0</v>
      </c>
      <c r="BG1406" s="245">
        <f>IF(N1406="zákl. přenesená",J1406,0)</f>
        <v>0</v>
      </c>
      <c r="BH1406" s="245">
        <f>IF(N1406="sníž. přenesená",J1406,0)</f>
        <v>0</v>
      </c>
      <c r="BI1406" s="245">
        <f>IF(N1406="nulová",J1406,0)</f>
        <v>0</v>
      </c>
      <c r="BJ1406" s="18" t="s">
        <v>165</v>
      </c>
      <c r="BK1406" s="245">
        <f>ROUND(I1406*H1406,2)</f>
        <v>0</v>
      </c>
      <c r="BL1406" s="18" t="s">
        <v>210</v>
      </c>
      <c r="BM1406" s="244" t="s">
        <v>2326</v>
      </c>
    </row>
    <row r="1407" s="14" customFormat="1">
      <c r="A1407" s="14"/>
      <c r="B1407" s="257"/>
      <c r="C1407" s="258"/>
      <c r="D1407" s="248" t="s">
        <v>166</v>
      </c>
      <c r="E1407" s="259" t="s">
        <v>1</v>
      </c>
      <c r="F1407" s="260" t="s">
        <v>2327</v>
      </c>
      <c r="G1407" s="258"/>
      <c r="H1407" s="261">
        <v>3.3530000000000002</v>
      </c>
      <c r="I1407" s="262"/>
      <c r="J1407" s="258"/>
      <c r="K1407" s="258"/>
      <c r="L1407" s="263"/>
      <c r="M1407" s="264"/>
      <c r="N1407" s="265"/>
      <c r="O1407" s="265"/>
      <c r="P1407" s="265"/>
      <c r="Q1407" s="265"/>
      <c r="R1407" s="265"/>
      <c r="S1407" s="265"/>
      <c r="T1407" s="266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67" t="s">
        <v>166</v>
      </c>
      <c r="AU1407" s="267" t="s">
        <v>81</v>
      </c>
      <c r="AV1407" s="14" t="s">
        <v>81</v>
      </c>
      <c r="AW1407" s="14" t="s">
        <v>30</v>
      </c>
      <c r="AX1407" s="14" t="s">
        <v>73</v>
      </c>
      <c r="AY1407" s="267" t="s">
        <v>158</v>
      </c>
    </row>
    <row r="1408" s="14" customFormat="1">
      <c r="A1408" s="14"/>
      <c r="B1408" s="257"/>
      <c r="C1408" s="258"/>
      <c r="D1408" s="248" t="s">
        <v>166</v>
      </c>
      <c r="E1408" s="259" t="s">
        <v>1</v>
      </c>
      <c r="F1408" s="260" t="s">
        <v>2328</v>
      </c>
      <c r="G1408" s="258"/>
      <c r="H1408" s="261">
        <v>0.96599999999999997</v>
      </c>
      <c r="I1408" s="262"/>
      <c r="J1408" s="258"/>
      <c r="K1408" s="258"/>
      <c r="L1408" s="263"/>
      <c r="M1408" s="264"/>
      <c r="N1408" s="265"/>
      <c r="O1408" s="265"/>
      <c r="P1408" s="265"/>
      <c r="Q1408" s="265"/>
      <c r="R1408" s="265"/>
      <c r="S1408" s="265"/>
      <c r="T1408" s="266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67" t="s">
        <v>166</v>
      </c>
      <c r="AU1408" s="267" t="s">
        <v>81</v>
      </c>
      <c r="AV1408" s="14" t="s">
        <v>81</v>
      </c>
      <c r="AW1408" s="14" t="s">
        <v>30</v>
      </c>
      <c r="AX1408" s="14" t="s">
        <v>73</v>
      </c>
      <c r="AY1408" s="267" t="s">
        <v>158</v>
      </c>
    </row>
    <row r="1409" s="15" customFormat="1">
      <c r="A1409" s="15"/>
      <c r="B1409" s="268"/>
      <c r="C1409" s="269"/>
      <c r="D1409" s="248" t="s">
        <v>166</v>
      </c>
      <c r="E1409" s="270" t="s">
        <v>1</v>
      </c>
      <c r="F1409" s="271" t="s">
        <v>169</v>
      </c>
      <c r="G1409" s="269"/>
      <c r="H1409" s="272">
        <v>4.319</v>
      </c>
      <c r="I1409" s="273"/>
      <c r="J1409" s="269"/>
      <c r="K1409" s="269"/>
      <c r="L1409" s="274"/>
      <c r="M1409" s="275"/>
      <c r="N1409" s="276"/>
      <c r="O1409" s="276"/>
      <c r="P1409" s="276"/>
      <c r="Q1409" s="276"/>
      <c r="R1409" s="276"/>
      <c r="S1409" s="276"/>
      <c r="T1409" s="277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78" t="s">
        <v>166</v>
      </c>
      <c r="AU1409" s="278" t="s">
        <v>81</v>
      </c>
      <c r="AV1409" s="15" t="s">
        <v>165</v>
      </c>
      <c r="AW1409" s="15" t="s">
        <v>30</v>
      </c>
      <c r="AX1409" s="15" t="s">
        <v>79</v>
      </c>
      <c r="AY1409" s="278" t="s">
        <v>158</v>
      </c>
    </row>
    <row r="1410" s="2" customFormat="1" ht="21.75" customHeight="1">
      <c r="A1410" s="39"/>
      <c r="B1410" s="40"/>
      <c r="C1410" s="233" t="s">
        <v>1308</v>
      </c>
      <c r="D1410" s="233" t="s">
        <v>160</v>
      </c>
      <c r="E1410" s="234" t="s">
        <v>2329</v>
      </c>
      <c r="F1410" s="235" t="s">
        <v>2330</v>
      </c>
      <c r="G1410" s="236" t="s">
        <v>163</v>
      </c>
      <c r="H1410" s="237">
        <v>52.014000000000003</v>
      </c>
      <c r="I1410" s="238"/>
      <c r="J1410" s="239">
        <f>ROUND(I1410*H1410,2)</f>
        <v>0</v>
      </c>
      <c r="K1410" s="235" t="s">
        <v>164</v>
      </c>
      <c r="L1410" s="45"/>
      <c r="M1410" s="240" t="s">
        <v>1</v>
      </c>
      <c r="N1410" s="241" t="s">
        <v>40</v>
      </c>
      <c r="O1410" s="93"/>
      <c r="P1410" s="242">
        <f>O1410*H1410</f>
        <v>0</v>
      </c>
      <c r="Q1410" s="242">
        <v>0.019460000000000002</v>
      </c>
      <c r="R1410" s="242">
        <f>Q1410*H1410</f>
        <v>1.0121924400000002</v>
      </c>
      <c r="S1410" s="242">
        <v>0</v>
      </c>
      <c r="T1410" s="243">
        <f>S1410*H1410</f>
        <v>0</v>
      </c>
      <c r="U1410" s="39"/>
      <c r="V1410" s="39"/>
      <c r="W1410" s="39"/>
      <c r="X1410" s="39"/>
      <c r="Y1410" s="39"/>
      <c r="Z1410" s="39"/>
      <c r="AA1410" s="39"/>
      <c r="AB1410" s="39"/>
      <c r="AC1410" s="39"/>
      <c r="AD1410" s="39"/>
      <c r="AE1410" s="39"/>
      <c r="AR1410" s="244" t="s">
        <v>210</v>
      </c>
      <c r="AT1410" s="244" t="s">
        <v>160</v>
      </c>
      <c r="AU1410" s="244" t="s">
        <v>81</v>
      </c>
      <c r="AY1410" s="18" t="s">
        <v>158</v>
      </c>
      <c r="BE1410" s="245">
        <f>IF(N1410="základní",J1410,0)</f>
        <v>0</v>
      </c>
      <c r="BF1410" s="245">
        <f>IF(N1410="snížená",J1410,0)</f>
        <v>0</v>
      </c>
      <c r="BG1410" s="245">
        <f>IF(N1410="zákl. přenesená",J1410,0)</f>
        <v>0</v>
      </c>
      <c r="BH1410" s="245">
        <f>IF(N1410="sníž. přenesená",J1410,0)</f>
        <v>0</v>
      </c>
      <c r="BI1410" s="245">
        <f>IF(N1410="nulová",J1410,0)</f>
        <v>0</v>
      </c>
      <c r="BJ1410" s="18" t="s">
        <v>165</v>
      </c>
      <c r="BK1410" s="245">
        <f>ROUND(I1410*H1410,2)</f>
        <v>0</v>
      </c>
      <c r="BL1410" s="18" t="s">
        <v>210</v>
      </c>
      <c r="BM1410" s="244" t="s">
        <v>1044</v>
      </c>
    </row>
    <row r="1411" s="14" customFormat="1">
      <c r="A1411" s="14"/>
      <c r="B1411" s="257"/>
      <c r="C1411" s="258"/>
      <c r="D1411" s="248" t="s">
        <v>166</v>
      </c>
      <c r="E1411" s="259" t="s">
        <v>1</v>
      </c>
      <c r="F1411" s="260" t="s">
        <v>2331</v>
      </c>
      <c r="G1411" s="258"/>
      <c r="H1411" s="261">
        <v>52.014000000000003</v>
      </c>
      <c r="I1411" s="262"/>
      <c r="J1411" s="258"/>
      <c r="K1411" s="258"/>
      <c r="L1411" s="263"/>
      <c r="M1411" s="264"/>
      <c r="N1411" s="265"/>
      <c r="O1411" s="265"/>
      <c r="P1411" s="265"/>
      <c r="Q1411" s="265"/>
      <c r="R1411" s="265"/>
      <c r="S1411" s="265"/>
      <c r="T1411" s="266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67" t="s">
        <v>166</v>
      </c>
      <c r="AU1411" s="267" t="s">
        <v>81</v>
      </c>
      <c r="AV1411" s="14" t="s">
        <v>81</v>
      </c>
      <c r="AW1411" s="14" t="s">
        <v>30</v>
      </c>
      <c r="AX1411" s="14" t="s">
        <v>73</v>
      </c>
      <c r="AY1411" s="267" t="s">
        <v>158</v>
      </c>
    </row>
    <row r="1412" s="15" customFormat="1">
      <c r="A1412" s="15"/>
      <c r="B1412" s="268"/>
      <c r="C1412" s="269"/>
      <c r="D1412" s="248" t="s">
        <v>166</v>
      </c>
      <c r="E1412" s="270" t="s">
        <v>1</v>
      </c>
      <c r="F1412" s="271" t="s">
        <v>169</v>
      </c>
      <c r="G1412" s="269"/>
      <c r="H1412" s="272">
        <v>52.014000000000003</v>
      </c>
      <c r="I1412" s="273"/>
      <c r="J1412" s="269"/>
      <c r="K1412" s="269"/>
      <c r="L1412" s="274"/>
      <c r="M1412" s="275"/>
      <c r="N1412" s="276"/>
      <c r="O1412" s="276"/>
      <c r="P1412" s="276"/>
      <c r="Q1412" s="276"/>
      <c r="R1412" s="276"/>
      <c r="S1412" s="276"/>
      <c r="T1412" s="277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78" t="s">
        <v>166</v>
      </c>
      <c r="AU1412" s="278" t="s">
        <v>81</v>
      </c>
      <c r="AV1412" s="15" t="s">
        <v>165</v>
      </c>
      <c r="AW1412" s="15" t="s">
        <v>30</v>
      </c>
      <c r="AX1412" s="15" t="s">
        <v>79</v>
      </c>
      <c r="AY1412" s="278" t="s">
        <v>158</v>
      </c>
    </row>
    <row r="1413" s="2" customFormat="1" ht="21.75" customHeight="1">
      <c r="A1413" s="39"/>
      <c r="B1413" s="40"/>
      <c r="C1413" s="233" t="s">
        <v>2332</v>
      </c>
      <c r="D1413" s="233" t="s">
        <v>160</v>
      </c>
      <c r="E1413" s="234" t="s">
        <v>2333</v>
      </c>
      <c r="F1413" s="235" t="s">
        <v>2334</v>
      </c>
      <c r="G1413" s="236" t="s">
        <v>176</v>
      </c>
      <c r="H1413" s="237">
        <v>11.073</v>
      </c>
      <c r="I1413" s="238"/>
      <c r="J1413" s="239">
        <f>ROUND(I1413*H1413,2)</f>
        <v>0</v>
      </c>
      <c r="K1413" s="235" t="s">
        <v>164</v>
      </c>
      <c r="L1413" s="45"/>
      <c r="M1413" s="240" t="s">
        <v>1</v>
      </c>
      <c r="N1413" s="241" t="s">
        <v>40</v>
      </c>
      <c r="O1413" s="93"/>
      <c r="P1413" s="242">
        <f>O1413*H1413</f>
        <v>0</v>
      </c>
      <c r="Q1413" s="242">
        <v>0.023369999999999998</v>
      </c>
      <c r="R1413" s="242">
        <f>Q1413*H1413</f>
        <v>0.25877601</v>
      </c>
      <c r="S1413" s="242">
        <v>0</v>
      </c>
      <c r="T1413" s="243">
        <f>S1413*H1413</f>
        <v>0</v>
      </c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R1413" s="244" t="s">
        <v>210</v>
      </c>
      <c r="AT1413" s="244" t="s">
        <v>160</v>
      </c>
      <c r="AU1413" s="244" t="s">
        <v>81</v>
      </c>
      <c r="AY1413" s="18" t="s">
        <v>158</v>
      </c>
      <c r="BE1413" s="245">
        <f>IF(N1413="základní",J1413,0)</f>
        <v>0</v>
      </c>
      <c r="BF1413" s="245">
        <f>IF(N1413="snížená",J1413,0)</f>
        <v>0</v>
      </c>
      <c r="BG1413" s="245">
        <f>IF(N1413="zákl. přenesená",J1413,0)</f>
        <v>0</v>
      </c>
      <c r="BH1413" s="245">
        <f>IF(N1413="sníž. přenesená",J1413,0)</f>
        <v>0</v>
      </c>
      <c r="BI1413" s="245">
        <f>IF(N1413="nulová",J1413,0)</f>
        <v>0</v>
      </c>
      <c r="BJ1413" s="18" t="s">
        <v>165</v>
      </c>
      <c r="BK1413" s="245">
        <f>ROUND(I1413*H1413,2)</f>
        <v>0</v>
      </c>
      <c r="BL1413" s="18" t="s">
        <v>210</v>
      </c>
      <c r="BM1413" s="244" t="s">
        <v>2335</v>
      </c>
    </row>
    <row r="1414" s="14" customFormat="1">
      <c r="A1414" s="14"/>
      <c r="B1414" s="257"/>
      <c r="C1414" s="258"/>
      <c r="D1414" s="248" t="s">
        <v>166</v>
      </c>
      <c r="E1414" s="259" t="s">
        <v>1</v>
      </c>
      <c r="F1414" s="260" t="s">
        <v>2243</v>
      </c>
      <c r="G1414" s="258"/>
      <c r="H1414" s="261">
        <v>11.073</v>
      </c>
      <c r="I1414" s="262"/>
      <c r="J1414" s="258"/>
      <c r="K1414" s="258"/>
      <c r="L1414" s="263"/>
      <c r="M1414" s="264"/>
      <c r="N1414" s="265"/>
      <c r="O1414" s="265"/>
      <c r="P1414" s="265"/>
      <c r="Q1414" s="265"/>
      <c r="R1414" s="265"/>
      <c r="S1414" s="265"/>
      <c r="T1414" s="266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67" t="s">
        <v>166</v>
      </c>
      <c r="AU1414" s="267" t="s">
        <v>81</v>
      </c>
      <c r="AV1414" s="14" t="s">
        <v>81</v>
      </c>
      <c r="AW1414" s="14" t="s">
        <v>30</v>
      </c>
      <c r="AX1414" s="14" t="s">
        <v>73</v>
      </c>
      <c r="AY1414" s="267" t="s">
        <v>158</v>
      </c>
    </row>
    <row r="1415" s="15" customFormat="1">
      <c r="A1415" s="15"/>
      <c r="B1415" s="268"/>
      <c r="C1415" s="269"/>
      <c r="D1415" s="248" t="s">
        <v>166</v>
      </c>
      <c r="E1415" s="270" t="s">
        <v>1</v>
      </c>
      <c r="F1415" s="271" t="s">
        <v>169</v>
      </c>
      <c r="G1415" s="269"/>
      <c r="H1415" s="272">
        <v>11.073</v>
      </c>
      <c r="I1415" s="273"/>
      <c r="J1415" s="269"/>
      <c r="K1415" s="269"/>
      <c r="L1415" s="274"/>
      <c r="M1415" s="275"/>
      <c r="N1415" s="276"/>
      <c r="O1415" s="276"/>
      <c r="P1415" s="276"/>
      <c r="Q1415" s="276"/>
      <c r="R1415" s="276"/>
      <c r="S1415" s="276"/>
      <c r="T1415" s="277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78" t="s">
        <v>166</v>
      </c>
      <c r="AU1415" s="278" t="s">
        <v>81</v>
      </c>
      <c r="AV1415" s="15" t="s">
        <v>165</v>
      </c>
      <c r="AW1415" s="15" t="s">
        <v>30</v>
      </c>
      <c r="AX1415" s="15" t="s">
        <v>79</v>
      </c>
      <c r="AY1415" s="278" t="s">
        <v>158</v>
      </c>
    </row>
    <row r="1416" s="2" customFormat="1" ht="21.75" customHeight="1">
      <c r="A1416" s="39"/>
      <c r="B1416" s="40"/>
      <c r="C1416" s="233" t="s">
        <v>1312</v>
      </c>
      <c r="D1416" s="233" t="s">
        <v>160</v>
      </c>
      <c r="E1416" s="234" t="s">
        <v>2336</v>
      </c>
      <c r="F1416" s="235" t="s">
        <v>2337</v>
      </c>
      <c r="G1416" s="236" t="s">
        <v>253</v>
      </c>
      <c r="H1416" s="237">
        <v>8.1329999999999991</v>
      </c>
      <c r="I1416" s="238"/>
      <c r="J1416" s="239">
        <f>ROUND(I1416*H1416,2)</f>
        <v>0</v>
      </c>
      <c r="K1416" s="235" t="s">
        <v>164</v>
      </c>
      <c r="L1416" s="45"/>
      <c r="M1416" s="240" t="s">
        <v>1</v>
      </c>
      <c r="N1416" s="241" t="s">
        <v>40</v>
      </c>
      <c r="O1416" s="93"/>
      <c r="P1416" s="242">
        <f>O1416*H1416</f>
        <v>0</v>
      </c>
      <c r="Q1416" s="242">
        <v>0</v>
      </c>
      <c r="R1416" s="242">
        <f>Q1416*H1416</f>
        <v>0</v>
      </c>
      <c r="S1416" s="242">
        <v>0</v>
      </c>
      <c r="T1416" s="243">
        <f>S1416*H1416</f>
        <v>0</v>
      </c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R1416" s="244" t="s">
        <v>210</v>
      </c>
      <c r="AT1416" s="244" t="s">
        <v>160</v>
      </c>
      <c r="AU1416" s="244" t="s">
        <v>81</v>
      </c>
      <c r="AY1416" s="18" t="s">
        <v>158</v>
      </c>
      <c r="BE1416" s="245">
        <f>IF(N1416="základní",J1416,0)</f>
        <v>0</v>
      </c>
      <c r="BF1416" s="245">
        <f>IF(N1416="snížená",J1416,0)</f>
        <v>0</v>
      </c>
      <c r="BG1416" s="245">
        <f>IF(N1416="zákl. přenesená",J1416,0)</f>
        <v>0</v>
      </c>
      <c r="BH1416" s="245">
        <f>IF(N1416="sníž. přenesená",J1416,0)</f>
        <v>0</v>
      </c>
      <c r="BI1416" s="245">
        <f>IF(N1416="nulová",J1416,0)</f>
        <v>0</v>
      </c>
      <c r="BJ1416" s="18" t="s">
        <v>165</v>
      </c>
      <c r="BK1416" s="245">
        <f>ROUND(I1416*H1416,2)</f>
        <v>0</v>
      </c>
      <c r="BL1416" s="18" t="s">
        <v>210</v>
      </c>
      <c r="BM1416" s="244" t="s">
        <v>2338</v>
      </c>
    </row>
    <row r="1417" s="12" customFormat="1" ht="22.8" customHeight="1">
      <c r="A1417" s="12"/>
      <c r="B1417" s="217"/>
      <c r="C1417" s="218"/>
      <c r="D1417" s="219" t="s">
        <v>72</v>
      </c>
      <c r="E1417" s="231" t="s">
        <v>2339</v>
      </c>
      <c r="F1417" s="231" t="s">
        <v>2340</v>
      </c>
      <c r="G1417" s="218"/>
      <c r="H1417" s="218"/>
      <c r="I1417" s="221"/>
      <c r="J1417" s="232">
        <f>BK1417</f>
        <v>0</v>
      </c>
      <c r="K1417" s="218"/>
      <c r="L1417" s="223"/>
      <c r="M1417" s="224"/>
      <c r="N1417" s="225"/>
      <c r="O1417" s="225"/>
      <c r="P1417" s="226">
        <f>SUM(P1418:P1427)</f>
        <v>0</v>
      </c>
      <c r="Q1417" s="225"/>
      <c r="R1417" s="226">
        <f>SUM(R1418:R1427)</f>
        <v>0.96084350000000007</v>
      </c>
      <c r="S1417" s="225"/>
      <c r="T1417" s="227">
        <f>SUM(T1418:T1427)</f>
        <v>1.70752316</v>
      </c>
      <c r="U1417" s="12"/>
      <c r="V1417" s="12"/>
      <c r="W1417" s="12"/>
      <c r="X1417" s="12"/>
      <c r="Y1417" s="12"/>
      <c r="Z1417" s="12"/>
      <c r="AA1417" s="12"/>
      <c r="AB1417" s="12"/>
      <c r="AC1417" s="12"/>
      <c r="AD1417" s="12"/>
      <c r="AE1417" s="12"/>
      <c r="AR1417" s="228" t="s">
        <v>81</v>
      </c>
      <c r="AT1417" s="229" t="s">
        <v>72</v>
      </c>
      <c r="AU1417" s="229" t="s">
        <v>79</v>
      </c>
      <c r="AY1417" s="228" t="s">
        <v>158</v>
      </c>
      <c r="BK1417" s="230">
        <f>SUM(BK1418:BK1427)</f>
        <v>0</v>
      </c>
    </row>
    <row r="1418" s="2" customFormat="1" ht="21.75" customHeight="1">
      <c r="A1418" s="39"/>
      <c r="B1418" s="40"/>
      <c r="C1418" s="233" t="s">
        <v>2341</v>
      </c>
      <c r="D1418" s="233" t="s">
        <v>160</v>
      </c>
      <c r="E1418" s="234" t="s">
        <v>2342</v>
      </c>
      <c r="F1418" s="235" t="s">
        <v>2343</v>
      </c>
      <c r="G1418" s="236" t="s">
        <v>163</v>
      </c>
      <c r="H1418" s="237">
        <v>95.605999999999995</v>
      </c>
      <c r="I1418" s="238"/>
      <c r="J1418" s="239">
        <f>ROUND(I1418*H1418,2)</f>
        <v>0</v>
      </c>
      <c r="K1418" s="235" t="s">
        <v>164</v>
      </c>
      <c r="L1418" s="45"/>
      <c r="M1418" s="240" t="s">
        <v>1</v>
      </c>
      <c r="N1418" s="241" t="s">
        <v>40</v>
      </c>
      <c r="O1418" s="93"/>
      <c r="P1418" s="242">
        <f>O1418*H1418</f>
        <v>0</v>
      </c>
      <c r="Q1418" s="242">
        <v>0</v>
      </c>
      <c r="R1418" s="242">
        <f>Q1418*H1418</f>
        <v>0</v>
      </c>
      <c r="S1418" s="242">
        <v>0.017860000000000001</v>
      </c>
      <c r="T1418" s="243">
        <f>S1418*H1418</f>
        <v>1.70752316</v>
      </c>
      <c r="U1418" s="39"/>
      <c r="V1418" s="39"/>
      <c r="W1418" s="39"/>
      <c r="X1418" s="39"/>
      <c r="Y1418" s="39"/>
      <c r="Z1418" s="39"/>
      <c r="AA1418" s="39"/>
      <c r="AB1418" s="39"/>
      <c r="AC1418" s="39"/>
      <c r="AD1418" s="39"/>
      <c r="AE1418" s="39"/>
      <c r="AR1418" s="244" t="s">
        <v>210</v>
      </c>
      <c r="AT1418" s="244" t="s">
        <v>160</v>
      </c>
      <c r="AU1418" s="244" t="s">
        <v>81</v>
      </c>
      <c r="AY1418" s="18" t="s">
        <v>158</v>
      </c>
      <c r="BE1418" s="245">
        <f>IF(N1418="základní",J1418,0)</f>
        <v>0</v>
      </c>
      <c r="BF1418" s="245">
        <f>IF(N1418="snížená",J1418,0)</f>
        <v>0</v>
      </c>
      <c r="BG1418" s="245">
        <f>IF(N1418="zákl. přenesená",J1418,0)</f>
        <v>0</v>
      </c>
      <c r="BH1418" s="245">
        <f>IF(N1418="sníž. přenesená",J1418,0)</f>
        <v>0</v>
      </c>
      <c r="BI1418" s="245">
        <f>IF(N1418="nulová",J1418,0)</f>
        <v>0</v>
      </c>
      <c r="BJ1418" s="18" t="s">
        <v>165</v>
      </c>
      <c r="BK1418" s="245">
        <f>ROUND(I1418*H1418,2)</f>
        <v>0</v>
      </c>
      <c r="BL1418" s="18" t="s">
        <v>210</v>
      </c>
      <c r="BM1418" s="244" t="s">
        <v>2344</v>
      </c>
    </row>
    <row r="1419" s="14" customFormat="1">
      <c r="A1419" s="14"/>
      <c r="B1419" s="257"/>
      <c r="C1419" s="258"/>
      <c r="D1419" s="248" t="s">
        <v>166</v>
      </c>
      <c r="E1419" s="259" t="s">
        <v>1</v>
      </c>
      <c r="F1419" s="260" t="s">
        <v>2345</v>
      </c>
      <c r="G1419" s="258"/>
      <c r="H1419" s="261">
        <v>95.605999999999995</v>
      </c>
      <c r="I1419" s="262"/>
      <c r="J1419" s="258"/>
      <c r="K1419" s="258"/>
      <c r="L1419" s="263"/>
      <c r="M1419" s="264"/>
      <c r="N1419" s="265"/>
      <c r="O1419" s="265"/>
      <c r="P1419" s="265"/>
      <c r="Q1419" s="265"/>
      <c r="R1419" s="265"/>
      <c r="S1419" s="265"/>
      <c r="T1419" s="266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67" t="s">
        <v>166</v>
      </c>
      <c r="AU1419" s="267" t="s">
        <v>81</v>
      </c>
      <c r="AV1419" s="14" t="s">
        <v>81</v>
      </c>
      <c r="AW1419" s="14" t="s">
        <v>30</v>
      </c>
      <c r="AX1419" s="14" t="s">
        <v>73</v>
      </c>
      <c r="AY1419" s="267" t="s">
        <v>158</v>
      </c>
    </row>
    <row r="1420" s="15" customFormat="1">
      <c r="A1420" s="15"/>
      <c r="B1420" s="268"/>
      <c r="C1420" s="269"/>
      <c r="D1420" s="248" t="s">
        <v>166</v>
      </c>
      <c r="E1420" s="270" t="s">
        <v>1</v>
      </c>
      <c r="F1420" s="271" t="s">
        <v>169</v>
      </c>
      <c r="G1420" s="269"/>
      <c r="H1420" s="272">
        <v>95.605999999999995</v>
      </c>
      <c r="I1420" s="273"/>
      <c r="J1420" s="269"/>
      <c r="K1420" s="269"/>
      <c r="L1420" s="274"/>
      <c r="M1420" s="275"/>
      <c r="N1420" s="276"/>
      <c r="O1420" s="276"/>
      <c r="P1420" s="276"/>
      <c r="Q1420" s="276"/>
      <c r="R1420" s="276"/>
      <c r="S1420" s="276"/>
      <c r="T1420" s="277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78" t="s">
        <v>166</v>
      </c>
      <c r="AU1420" s="278" t="s">
        <v>81</v>
      </c>
      <c r="AV1420" s="15" t="s">
        <v>165</v>
      </c>
      <c r="AW1420" s="15" t="s">
        <v>30</v>
      </c>
      <c r="AX1420" s="15" t="s">
        <v>79</v>
      </c>
      <c r="AY1420" s="278" t="s">
        <v>158</v>
      </c>
    </row>
    <row r="1421" s="2" customFormat="1" ht="21.75" customHeight="1">
      <c r="A1421" s="39"/>
      <c r="B1421" s="40"/>
      <c r="C1421" s="233" t="s">
        <v>1316</v>
      </c>
      <c r="D1421" s="233" t="s">
        <v>160</v>
      </c>
      <c r="E1421" s="234" t="s">
        <v>2346</v>
      </c>
      <c r="F1421" s="235" t="s">
        <v>2347</v>
      </c>
      <c r="G1421" s="236" t="s">
        <v>163</v>
      </c>
      <c r="H1421" s="237">
        <v>95.605999999999995</v>
      </c>
      <c r="I1421" s="238"/>
      <c r="J1421" s="239">
        <f>ROUND(I1421*H1421,2)</f>
        <v>0</v>
      </c>
      <c r="K1421" s="235" t="s">
        <v>164</v>
      </c>
      <c r="L1421" s="45"/>
      <c r="M1421" s="240" t="s">
        <v>1</v>
      </c>
      <c r="N1421" s="241" t="s">
        <v>40</v>
      </c>
      <c r="O1421" s="93"/>
      <c r="P1421" s="242">
        <f>O1421*H1421</f>
        <v>0</v>
      </c>
      <c r="Q1421" s="242">
        <v>0.00125</v>
      </c>
      <c r="R1421" s="242">
        <f>Q1421*H1421</f>
        <v>0.11950749999999999</v>
      </c>
      <c r="S1421" s="242">
        <v>0</v>
      </c>
      <c r="T1421" s="243">
        <f>S1421*H1421</f>
        <v>0</v>
      </c>
      <c r="U1421" s="39"/>
      <c r="V1421" s="39"/>
      <c r="W1421" s="39"/>
      <c r="X1421" s="39"/>
      <c r="Y1421" s="39"/>
      <c r="Z1421" s="39"/>
      <c r="AA1421" s="39"/>
      <c r="AB1421" s="39"/>
      <c r="AC1421" s="39"/>
      <c r="AD1421" s="39"/>
      <c r="AE1421" s="39"/>
      <c r="AR1421" s="244" t="s">
        <v>210</v>
      </c>
      <c r="AT1421" s="244" t="s">
        <v>160</v>
      </c>
      <c r="AU1421" s="244" t="s">
        <v>81</v>
      </c>
      <c r="AY1421" s="18" t="s">
        <v>158</v>
      </c>
      <c r="BE1421" s="245">
        <f>IF(N1421="základní",J1421,0)</f>
        <v>0</v>
      </c>
      <c r="BF1421" s="245">
        <f>IF(N1421="snížená",J1421,0)</f>
        <v>0</v>
      </c>
      <c r="BG1421" s="245">
        <f>IF(N1421="zákl. přenesená",J1421,0)</f>
        <v>0</v>
      </c>
      <c r="BH1421" s="245">
        <f>IF(N1421="sníž. přenesená",J1421,0)</f>
        <v>0</v>
      </c>
      <c r="BI1421" s="245">
        <f>IF(N1421="nulová",J1421,0)</f>
        <v>0</v>
      </c>
      <c r="BJ1421" s="18" t="s">
        <v>165</v>
      </c>
      <c r="BK1421" s="245">
        <f>ROUND(I1421*H1421,2)</f>
        <v>0</v>
      </c>
      <c r="BL1421" s="18" t="s">
        <v>210</v>
      </c>
      <c r="BM1421" s="244" t="s">
        <v>2348</v>
      </c>
    </row>
    <row r="1422" s="14" customFormat="1">
      <c r="A1422" s="14"/>
      <c r="B1422" s="257"/>
      <c r="C1422" s="258"/>
      <c r="D1422" s="248" t="s">
        <v>166</v>
      </c>
      <c r="E1422" s="259" t="s">
        <v>1</v>
      </c>
      <c r="F1422" s="260" t="s">
        <v>2345</v>
      </c>
      <c r="G1422" s="258"/>
      <c r="H1422" s="261">
        <v>95.605999999999995</v>
      </c>
      <c r="I1422" s="262"/>
      <c r="J1422" s="258"/>
      <c r="K1422" s="258"/>
      <c r="L1422" s="263"/>
      <c r="M1422" s="264"/>
      <c r="N1422" s="265"/>
      <c r="O1422" s="265"/>
      <c r="P1422" s="265"/>
      <c r="Q1422" s="265"/>
      <c r="R1422" s="265"/>
      <c r="S1422" s="265"/>
      <c r="T1422" s="266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67" t="s">
        <v>166</v>
      </c>
      <c r="AU1422" s="267" t="s">
        <v>81</v>
      </c>
      <c r="AV1422" s="14" t="s">
        <v>81</v>
      </c>
      <c r="AW1422" s="14" t="s">
        <v>30</v>
      </c>
      <c r="AX1422" s="14" t="s">
        <v>73</v>
      </c>
      <c r="AY1422" s="267" t="s">
        <v>158</v>
      </c>
    </row>
    <row r="1423" s="15" customFormat="1">
      <c r="A1423" s="15"/>
      <c r="B1423" s="268"/>
      <c r="C1423" s="269"/>
      <c r="D1423" s="248" t="s">
        <v>166</v>
      </c>
      <c r="E1423" s="270" t="s">
        <v>1</v>
      </c>
      <c r="F1423" s="271" t="s">
        <v>169</v>
      </c>
      <c r="G1423" s="269"/>
      <c r="H1423" s="272">
        <v>95.605999999999995</v>
      </c>
      <c r="I1423" s="273"/>
      <c r="J1423" s="269"/>
      <c r="K1423" s="269"/>
      <c r="L1423" s="274"/>
      <c r="M1423" s="275"/>
      <c r="N1423" s="276"/>
      <c r="O1423" s="276"/>
      <c r="P1423" s="276"/>
      <c r="Q1423" s="276"/>
      <c r="R1423" s="276"/>
      <c r="S1423" s="276"/>
      <c r="T1423" s="277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8" t="s">
        <v>166</v>
      </c>
      <c r="AU1423" s="278" t="s">
        <v>81</v>
      </c>
      <c r="AV1423" s="15" t="s">
        <v>165</v>
      </c>
      <c r="AW1423" s="15" t="s">
        <v>30</v>
      </c>
      <c r="AX1423" s="15" t="s">
        <v>79</v>
      </c>
      <c r="AY1423" s="278" t="s">
        <v>158</v>
      </c>
    </row>
    <row r="1424" s="2" customFormat="1" ht="21.75" customHeight="1">
      <c r="A1424" s="39"/>
      <c r="B1424" s="40"/>
      <c r="C1424" s="279" t="s">
        <v>2349</v>
      </c>
      <c r="D1424" s="279" t="s">
        <v>355</v>
      </c>
      <c r="E1424" s="280" t="s">
        <v>2350</v>
      </c>
      <c r="F1424" s="281" t="s">
        <v>2351</v>
      </c>
      <c r="G1424" s="282" t="s">
        <v>163</v>
      </c>
      <c r="H1424" s="283">
        <v>105.167</v>
      </c>
      <c r="I1424" s="284"/>
      <c r="J1424" s="285">
        <f>ROUND(I1424*H1424,2)</f>
        <v>0</v>
      </c>
      <c r="K1424" s="281" t="s">
        <v>164</v>
      </c>
      <c r="L1424" s="286"/>
      <c r="M1424" s="287" t="s">
        <v>1</v>
      </c>
      <c r="N1424" s="288" t="s">
        <v>40</v>
      </c>
      <c r="O1424" s="93"/>
      <c r="P1424" s="242">
        <f>O1424*H1424</f>
        <v>0</v>
      </c>
      <c r="Q1424" s="242">
        <v>0.0080000000000000002</v>
      </c>
      <c r="R1424" s="242">
        <f>Q1424*H1424</f>
        <v>0.84133600000000008</v>
      </c>
      <c r="S1424" s="242">
        <v>0</v>
      </c>
      <c r="T1424" s="243">
        <f>S1424*H1424</f>
        <v>0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44" t="s">
        <v>254</v>
      </c>
      <c r="AT1424" s="244" t="s">
        <v>355</v>
      </c>
      <c r="AU1424" s="244" t="s">
        <v>81</v>
      </c>
      <c r="AY1424" s="18" t="s">
        <v>158</v>
      </c>
      <c r="BE1424" s="245">
        <f>IF(N1424="základní",J1424,0)</f>
        <v>0</v>
      </c>
      <c r="BF1424" s="245">
        <f>IF(N1424="snížená",J1424,0)</f>
        <v>0</v>
      </c>
      <c r="BG1424" s="245">
        <f>IF(N1424="zákl. přenesená",J1424,0)</f>
        <v>0</v>
      </c>
      <c r="BH1424" s="245">
        <f>IF(N1424="sníž. přenesená",J1424,0)</f>
        <v>0</v>
      </c>
      <c r="BI1424" s="245">
        <f>IF(N1424="nulová",J1424,0)</f>
        <v>0</v>
      </c>
      <c r="BJ1424" s="18" t="s">
        <v>165</v>
      </c>
      <c r="BK1424" s="245">
        <f>ROUND(I1424*H1424,2)</f>
        <v>0</v>
      </c>
      <c r="BL1424" s="18" t="s">
        <v>210</v>
      </c>
      <c r="BM1424" s="244" t="s">
        <v>2352</v>
      </c>
    </row>
    <row r="1425" s="14" customFormat="1">
      <c r="A1425" s="14"/>
      <c r="B1425" s="257"/>
      <c r="C1425" s="258"/>
      <c r="D1425" s="248" t="s">
        <v>166</v>
      </c>
      <c r="E1425" s="259" t="s">
        <v>1</v>
      </c>
      <c r="F1425" s="260" t="s">
        <v>2353</v>
      </c>
      <c r="G1425" s="258"/>
      <c r="H1425" s="261">
        <v>105.167</v>
      </c>
      <c r="I1425" s="262"/>
      <c r="J1425" s="258"/>
      <c r="K1425" s="258"/>
      <c r="L1425" s="263"/>
      <c r="M1425" s="264"/>
      <c r="N1425" s="265"/>
      <c r="O1425" s="265"/>
      <c r="P1425" s="265"/>
      <c r="Q1425" s="265"/>
      <c r="R1425" s="265"/>
      <c r="S1425" s="265"/>
      <c r="T1425" s="266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67" t="s">
        <v>166</v>
      </c>
      <c r="AU1425" s="267" t="s">
        <v>81</v>
      </c>
      <c r="AV1425" s="14" t="s">
        <v>81</v>
      </c>
      <c r="AW1425" s="14" t="s">
        <v>30</v>
      </c>
      <c r="AX1425" s="14" t="s">
        <v>73</v>
      </c>
      <c r="AY1425" s="267" t="s">
        <v>158</v>
      </c>
    </row>
    <row r="1426" s="15" customFormat="1">
      <c r="A1426" s="15"/>
      <c r="B1426" s="268"/>
      <c r="C1426" s="269"/>
      <c r="D1426" s="248" t="s">
        <v>166</v>
      </c>
      <c r="E1426" s="270" t="s">
        <v>1</v>
      </c>
      <c r="F1426" s="271" t="s">
        <v>169</v>
      </c>
      <c r="G1426" s="269"/>
      <c r="H1426" s="272">
        <v>105.167</v>
      </c>
      <c r="I1426" s="273"/>
      <c r="J1426" s="269"/>
      <c r="K1426" s="269"/>
      <c r="L1426" s="274"/>
      <c r="M1426" s="275"/>
      <c r="N1426" s="276"/>
      <c r="O1426" s="276"/>
      <c r="P1426" s="276"/>
      <c r="Q1426" s="276"/>
      <c r="R1426" s="276"/>
      <c r="S1426" s="276"/>
      <c r="T1426" s="277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78" t="s">
        <v>166</v>
      </c>
      <c r="AU1426" s="278" t="s">
        <v>81</v>
      </c>
      <c r="AV1426" s="15" t="s">
        <v>165</v>
      </c>
      <c r="AW1426" s="15" t="s">
        <v>30</v>
      </c>
      <c r="AX1426" s="15" t="s">
        <v>79</v>
      </c>
      <c r="AY1426" s="278" t="s">
        <v>158</v>
      </c>
    </row>
    <row r="1427" s="2" customFormat="1" ht="21.75" customHeight="1">
      <c r="A1427" s="39"/>
      <c r="B1427" s="40"/>
      <c r="C1427" s="233" t="s">
        <v>1320</v>
      </c>
      <c r="D1427" s="233" t="s">
        <v>160</v>
      </c>
      <c r="E1427" s="234" t="s">
        <v>2354</v>
      </c>
      <c r="F1427" s="235" t="s">
        <v>2355</v>
      </c>
      <c r="G1427" s="236" t="s">
        <v>2356</v>
      </c>
      <c r="H1427" s="289"/>
      <c r="I1427" s="238"/>
      <c r="J1427" s="239">
        <f>ROUND(I1427*H1427,2)</f>
        <v>0</v>
      </c>
      <c r="K1427" s="235" t="s">
        <v>164</v>
      </c>
      <c r="L1427" s="45"/>
      <c r="M1427" s="240" t="s">
        <v>1</v>
      </c>
      <c r="N1427" s="241" t="s">
        <v>40</v>
      </c>
      <c r="O1427" s="93"/>
      <c r="P1427" s="242">
        <f>O1427*H1427</f>
        <v>0</v>
      </c>
      <c r="Q1427" s="242">
        <v>0</v>
      </c>
      <c r="R1427" s="242">
        <f>Q1427*H1427</f>
        <v>0</v>
      </c>
      <c r="S1427" s="242">
        <v>0</v>
      </c>
      <c r="T1427" s="243">
        <f>S1427*H1427</f>
        <v>0</v>
      </c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R1427" s="244" t="s">
        <v>210</v>
      </c>
      <c r="AT1427" s="244" t="s">
        <v>160</v>
      </c>
      <c r="AU1427" s="244" t="s">
        <v>81</v>
      </c>
      <c r="AY1427" s="18" t="s">
        <v>158</v>
      </c>
      <c r="BE1427" s="245">
        <f>IF(N1427="základní",J1427,0)</f>
        <v>0</v>
      </c>
      <c r="BF1427" s="245">
        <f>IF(N1427="snížená",J1427,0)</f>
        <v>0</v>
      </c>
      <c r="BG1427" s="245">
        <f>IF(N1427="zákl. přenesená",J1427,0)</f>
        <v>0</v>
      </c>
      <c r="BH1427" s="245">
        <f>IF(N1427="sníž. přenesená",J1427,0)</f>
        <v>0</v>
      </c>
      <c r="BI1427" s="245">
        <f>IF(N1427="nulová",J1427,0)</f>
        <v>0</v>
      </c>
      <c r="BJ1427" s="18" t="s">
        <v>165</v>
      </c>
      <c r="BK1427" s="245">
        <f>ROUND(I1427*H1427,2)</f>
        <v>0</v>
      </c>
      <c r="BL1427" s="18" t="s">
        <v>210</v>
      </c>
      <c r="BM1427" s="244" t="s">
        <v>2357</v>
      </c>
    </row>
    <row r="1428" s="12" customFormat="1" ht="22.8" customHeight="1">
      <c r="A1428" s="12"/>
      <c r="B1428" s="217"/>
      <c r="C1428" s="218"/>
      <c r="D1428" s="219" t="s">
        <v>72</v>
      </c>
      <c r="E1428" s="231" t="s">
        <v>1835</v>
      </c>
      <c r="F1428" s="231" t="s">
        <v>2358</v>
      </c>
      <c r="G1428" s="218"/>
      <c r="H1428" s="218"/>
      <c r="I1428" s="221"/>
      <c r="J1428" s="232">
        <f>BK1428</f>
        <v>0</v>
      </c>
      <c r="K1428" s="218"/>
      <c r="L1428" s="223"/>
      <c r="M1428" s="224"/>
      <c r="N1428" s="225"/>
      <c r="O1428" s="225"/>
      <c r="P1428" s="226">
        <f>SUM(P1429:P1474)</f>
        <v>0</v>
      </c>
      <c r="Q1428" s="225"/>
      <c r="R1428" s="226">
        <f>SUM(R1429:R1474)</f>
        <v>2.9985295199999999</v>
      </c>
      <c r="S1428" s="225"/>
      <c r="T1428" s="227">
        <f>SUM(T1429:T1474)</f>
        <v>0.32340335000000003</v>
      </c>
      <c r="U1428" s="12"/>
      <c r="V1428" s="12"/>
      <c r="W1428" s="12"/>
      <c r="X1428" s="12"/>
      <c r="Y1428" s="12"/>
      <c r="Z1428" s="12"/>
      <c r="AA1428" s="12"/>
      <c r="AB1428" s="12"/>
      <c r="AC1428" s="12"/>
      <c r="AD1428" s="12"/>
      <c r="AE1428" s="12"/>
      <c r="AR1428" s="228" t="s">
        <v>81</v>
      </c>
      <c r="AT1428" s="229" t="s">
        <v>72</v>
      </c>
      <c r="AU1428" s="229" t="s">
        <v>79</v>
      </c>
      <c r="AY1428" s="228" t="s">
        <v>158</v>
      </c>
      <c r="BK1428" s="230">
        <f>SUM(BK1429:BK1474)</f>
        <v>0</v>
      </c>
    </row>
    <row r="1429" s="2" customFormat="1" ht="16.5" customHeight="1">
      <c r="A1429" s="39"/>
      <c r="B1429" s="40"/>
      <c r="C1429" s="233" t="s">
        <v>2359</v>
      </c>
      <c r="D1429" s="233" t="s">
        <v>160</v>
      </c>
      <c r="E1429" s="234" t="s">
        <v>2360</v>
      </c>
      <c r="F1429" s="235" t="s">
        <v>2361</v>
      </c>
      <c r="G1429" s="236" t="s">
        <v>198</v>
      </c>
      <c r="H1429" s="237">
        <v>18.359999999999999</v>
      </c>
      <c r="I1429" s="238"/>
      <c r="J1429" s="239">
        <f>ROUND(I1429*H1429,2)</f>
        <v>0</v>
      </c>
      <c r="K1429" s="235" t="s">
        <v>164</v>
      </c>
      <c r="L1429" s="45"/>
      <c r="M1429" s="240" t="s">
        <v>1</v>
      </c>
      <c r="N1429" s="241" t="s">
        <v>40</v>
      </c>
      <c r="O1429" s="93"/>
      <c r="P1429" s="242">
        <f>O1429*H1429</f>
        <v>0</v>
      </c>
      <c r="Q1429" s="242">
        <v>0</v>
      </c>
      <c r="R1429" s="242">
        <f>Q1429*H1429</f>
        <v>0</v>
      </c>
      <c r="S1429" s="242">
        <v>0.0016999999999999999</v>
      </c>
      <c r="T1429" s="243">
        <f>S1429*H1429</f>
        <v>0.031211999999999997</v>
      </c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R1429" s="244" t="s">
        <v>210</v>
      </c>
      <c r="AT1429" s="244" t="s">
        <v>160</v>
      </c>
      <c r="AU1429" s="244" t="s">
        <v>81</v>
      </c>
      <c r="AY1429" s="18" t="s">
        <v>158</v>
      </c>
      <c r="BE1429" s="245">
        <f>IF(N1429="základní",J1429,0)</f>
        <v>0</v>
      </c>
      <c r="BF1429" s="245">
        <f>IF(N1429="snížená",J1429,0)</f>
        <v>0</v>
      </c>
      <c r="BG1429" s="245">
        <f>IF(N1429="zákl. přenesená",J1429,0)</f>
        <v>0</v>
      </c>
      <c r="BH1429" s="245">
        <f>IF(N1429="sníž. přenesená",J1429,0)</f>
        <v>0</v>
      </c>
      <c r="BI1429" s="245">
        <f>IF(N1429="nulová",J1429,0)</f>
        <v>0</v>
      </c>
      <c r="BJ1429" s="18" t="s">
        <v>165</v>
      </c>
      <c r="BK1429" s="245">
        <f>ROUND(I1429*H1429,2)</f>
        <v>0</v>
      </c>
      <c r="BL1429" s="18" t="s">
        <v>210</v>
      </c>
      <c r="BM1429" s="244" t="s">
        <v>2362</v>
      </c>
    </row>
    <row r="1430" s="14" customFormat="1">
      <c r="A1430" s="14"/>
      <c r="B1430" s="257"/>
      <c r="C1430" s="258"/>
      <c r="D1430" s="248" t="s">
        <v>166</v>
      </c>
      <c r="E1430" s="259" t="s">
        <v>1</v>
      </c>
      <c r="F1430" s="260" t="s">
        <v>2363</v>
      </c>
      <c r="G1430" s="258"/>
      <c r="H1430" s="261">
        <v>18.359999999999999</v>
      </c>
      <c r="I1430" s="262"/>
      <c r="J1430" s="258"/>
      <c r="K1430" s="258"/>
      <c r="L1430" s="263"/>
      <c r="M1430" s="264"/>
      <c r="N1430" s="265"/>
      <c r="O1430" s="265"/>
      <c r="P1430" s="265"/>
      <c r="Q1430" s="265"/>
      <c r="R1430" s="265"/>
      <c r="S1430" s="265"/>
      <c r="T1430" s="266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67" t="s">
        <v>166</v>
      </c>
      <c r="AU1430" s="267" t="s">
        <v>81</v>
      </c>
      <c r="AV1430" s="14" t="s">
        <v>81</v>
      </c>
      <c r="AW1430" s="14" t="s">
        <v>30</v>
      </c>
      <c r="AX1430" s="14" t="s">
        <v>73</v>
      </c>
      <c r="AY1430" s="267" t="s">
        <v>158</v>
      </c>
    </row>
    <row r="1431" s="15" customFormat="1">
      <c r="A1431" s="15"/>
      <c r="B1431" s="268"/>
      <c r="C1431" s="269"/>
      <c r="D1431" s="248" t="s">
        <v>166</v>
      </c>
      <c r="E1431" s="270" t="s">
        <v>1</v>
      </c>
      <c r="F1431" s="271" t="s">
        <v>169</v>
      </c>
      <c r="G1431" s="269"/>
      <c r="H1431" s="272">
        <v>18.359999999999999</v>
      </c>
      <c r="I1431" s="273"/>
      <c r="J1431" s="269"/>
      <c r="K1431" s="269"/>
      <c r="L1431" s="274"/>
      <c r="M1431" s="275"/>
      <c r="N1431" s="276"/>
      <c r="O1431" s="276"/>
      <c r="P1431" s="276"/>
      <c r="Q1431" s="276"/>
      <c r="R1431" s="276"/>
      <c r="S1431" s="276"/>
      <c r="T1431" s="277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78" t="s">
        <v>166</v>
      </c>
      <c r="AU1431" s="278" t="s">
        <v>81</v>
      </c>
      <c r="AV1431" s="15" t="s">
        <v>165</v>
      </c>
      <c r="AW1431" s="15" t="s">
        <v>30</v>
      </c>
      <c r="AX1431" s="15" t="s">
        <v>79</v>
      </c>
      <c r="AY1431" s="278" t="s">
        <v>158</v>
      </c>
    </row>
    <row r="1432" s="2" customFormat="1" ht="16.5" customHeight="1">
      <c r="A1432" s="39"/>
      <c r="B1432" s="40"/>
      <c r="C1432" s="233" t="s">
        <v>1324</v>
      </c>
      <c r="D1432" s="233" t="s">
        <v>160</v>
      </c>
      <c r="E1432" s="234" t="s">
        <v>2364</v>
      </c>
      <c r="F1432" s="235" t="s">
        <v>2365</v>
      </c>
      <c r="G1432" s="236" t="s">
        <v>329</v>
      </c>
      <c r="H1432" s="237">
        <v>2</v>
      </c>
      <c r="I1432" s="238"/>
      <c r="J1432" s="239">
        <f>ROUND(I1432*H1432,2)</f>
        <v>0</v>
      </c>
      <c r="K1432" s="235" t="s">
        <v>164</v>
      </c>
      <c r="L1432" s="45"/>
      <c r="M1432" s="240" t="s">
        <v>1</v>
      </c>
      <c r="N1432" s="241" t="s">
        <v>40</v>
      </c>
      <c r="O1432" s="93"/>
      <c r="P1432" s="242">
        <f>O1432*H1432</f>
        <v>0</v>
      </c>
      <c r="Q1432" s="242">
        <v>0</v>
      </c>
      <c r="R1432" s="242">
        <f>Q1432*H1432</f>
        <v>0</v>
      </c>
      <c r="S1432" s="242">
        <v>0.0090600000000000003</v>
      </c>
      <c r="T1432" s="243">
        <f>S1432*H1432</f>
        <v>0.018120000000000001</v>
      </c>
      <c r="U1432" s="39"/>
      <c r="V1432" s="39"/>
      <c r="W1432" s="39"/>
      <c r="X1432" s="39"/>
      <c r="Y1432" s="39"/>
      <c r="Z1432" s="39"/>
      <c r="AA1432" s="39"/>
      <c r="AB1432" s="39"/>
      <c r="AC1432" s="39"/>
      <c r="AD1432" s="39"/>
      <c r="AE1432" s="39"/>
      <c r="AR1432" s="244" t="s">
        <v>210</v>
      </c>
      <c r="AT1432" s="244" t="s">
        <v>160</v>
      </c>
      <c r="AU1432" s="244" t="s">
        <v>81</v>
      </c>
      <c r="AY1432" s="18" t="s">
        <v>158</v>
      </c>
      <c r="BE1432" s="245">
        <f>IF(N1432="základní",J1432,0)</f>
        <v>0</v>
      </c>
      <c r="BF1432" s="245">
        <f>IF(N1432="snížená",J1432,0)</f>
        <v>0</v>
      </c>
      <c r="BG1432" s="245">
        <f>IF(N1432="zákl. přenesená",J1432,0)</f>
        <v>0</v>
      </c>
      <c r="BH1432" s="245">
        <f>IF(N1432="sníž. přenesená",J1432,0)</f>
        <v>0</v>
      </c>
      <c r="BI1432" s="245">
        <f>IF(N1432="nulová",J1432,0)</f>
        <v>0</v>
      </c>
      <c r="BJ1432" s="18" t="s">
        <v>165</v>
      </c>
      <c r="BK1432" s="245">
        <f>ROUND(I1432*H1432,2)</f>
        <v>0</v>
      </c>
      <c r="BL1432" s="18" t="s">
        <v>210</v>
      </c>
      <c r="BM1432" s="244" t="s">
        <v>2366</v>
      </c>
    </row>
    <row r="1433" s="2" customFormat="1" ht="21.75" customHeight="1">
      <c r="A1433" s="39"/>
      <c r="B1433" s="40"/>
      <c r="C1433" s="233" t="s">
        <v>2367</v>
      </c>
      <c r="D1433" s="233" t="s">
        <v>160</v>
      </c>
      <c r="E1433" s="234" t="s">
        <v>2368</v>
      </c>
      <c r="F1433" s="235" t="s">
        <v>2369</v>
      </c>
      <c r="G1433" s="236" t="s">
        <v>198</v>
      </c>
      <c r="H1433" s="237">
        <v>23.175000000000001</v>
      </c>
      <c r="I1433" s="238"/>
      <c r="J1433" s="239">
        <f>ROUND(I1433*H1433,2)</f>
        <v>0</v>
      </c>
      <c r="K1433" s="235" t="s">
        <v>164</v>
      </c>
      <c r="L1433" s="45"/>
      <c r="M1433" s="240" t="s">
        <v>1</v>
      </c>
      <c r="N1433" s="241" t="s">
        <v>40</v>
      </c>
      <c r="O1433" s="93"/>
      <c r="P1433" s="242">
        <f>O1433*H1433</f>
        <v>0</v>
      </c>
      <c r="Q1433" s="242">
        <v>0</v>
      </c>
      <c r="R1433" s="242">
        <f>Q1433*H1433</f>
        <v>0</v>
      </c>
      <c r="S1433" s="242">
        <v>0.00191</v>
      </c>
      <c r="T1433" s="243">
        <f>S1433*H1433</f>
        <v>0.044264250000000005</v>
      </c>
      <c r="U1433" s="39"/>
      <c r="V1433" s="39"/>
      <c r="W1433" s="39"/>
      <c r="X1433" s="39"/>
      <c r="Y1433" s="39"/>
      <c r="Z1433" s="39"/>
      <c r="AA1433" s="39"/>
      <c r="AB1433" s="39"/>
      <c r="AC1433" s="39"/>
      <c r="AD1433" s="39"/>
      <c r="AE1433" s="39"/>
      <c r="AR1433" s="244" t="s">
        <v>210</v>
      </c>
      <c r="AT1433" s="244" t="s">
        <v>160</v>
      </c>
      <c r="AU1433" s="244" t="s">
        <v>81</v>
      </c>
      <c r="AY1433" s="18" t="s">
        <v>158</v>
      </c>
      <c r="BE1433" s="245">
        <f>IF(N1433="základní",J1433,0)</f>
        <v>0</v>
      </c>
      <c r="BF1433" s="245">
        <f>IF(N1433="snížená",J1433,0)</f>
        <v>0</v>
      </c>
      <c r="BG1433" s="245">
        <f>IF(N1433="zákl. přenesená",J1433,0)</f>
        <v>0</v>
      </c>
      <c r="BH1433" s="245">
        <f>IF(N1433="sníž. přenesená",J1433,0)</f>
        <v>0</v>
      </c>
      <c r="BI1433" s="245">
        <f>IF(N1433="nulová",J1433,0)</f>
        <v>0</v>
      </c>
      <c r="BJ1433" s="18" t="s">
        <v>165</v>
      </c>
      <c r="BK1433" s="245">
        <f>ROUND(I1433*H1433,2)</f>
        <v>0</v>
      </c>
      <c r="BL1433" s="18" t="s">
        <v>210</v>
      </c>
      <c r="BM1433" s="244" t="s">
        <v>2370</v>
      </c>
    </row>
    <row r="1434" s="14" customFormat="1">
      <c r="A1434" s="14"/>
      <c r="B1434" s="257"/>
      <c r="C1434" s="258"/>
      <c r="D1434" s="248" t="s">
        <v>166</v>
      </c>
      <c r="E1434" s="259" t="s">
        <v>1</v>
      </c>
      <c r="F1434" s="260" t="s">
        <v>2371</v>
      </c>
      <c r="G1434" s="258"/>
      <c r="H1434" s="261">
        <v>23.175000000000001</v>
      </c>
      <c r="I1434" s="262"/>
      <c r="J1434" s="258"/>
      <c r="K1434" s="258"/>
      <c r="L1434" s="263"/>
      <c r="M1434" s="264"/>
      <c r="N1434" s="265"/>
      <c r="O1434" s="265"/>
      <c r="P1434" s="265"/>
      <c r="Q1434" s="265"/>
      <c r="R1434" s="265"/>
      <c r="S1434" s="265"/>
      <c r="T1434" s="266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67" t="s">
        <v>166</v>
      </c>
      <c r="AU1434" s="267" t="s">
        <v>81</v>
      </c>
      <c r="AV1434" s="14" t="s">
        <v>81</v>
      </c>
      <c r="AW1434" s="14" t="s">
        <v>30</v>
      </c>
      <c r="AX1434" s="14" t="s">
        <v>73</v>
      </c>
      <c r="AY1434" s="267" t="s">
        <v>158</v>
      </c>
    </row>
    <row r="1435" s="15" customFormat="1">
      <c r="A1435" s="15"/>
      <c r="B1435" s="268"/>
      <c r="C1435" s="269"/>
      <c r="D1435" s="248" t="s">
        <v>166</v>
      </c>
      <c r="E1435" s="270" t="s">
        <v>1</v>
      </c>
      <c r="F1435" s="271" t="s">
        <v>169</v>
      </c>
      <c r="G1435" s="269"/>
      <c r="H1435" s="272">
        <v>23.175000000000001</v>
      </c>
      <c r="I1435" s="273"/>
      <c r="J1435" s="269"/>
      <c r="K1435" s="269"/>
      <c r="L1435" s="274"/>
      <c r="M1435" s="275"/>
      <c r="N1435" s="276"/>
      <c r="O1435" s="276"/>
      <c r="P1435" s="276"/>
      <c r="Q1435" s="276"/>
      <c r="R1435" s="276"/>
      <c r="S1435" s="276"/>
      <c r="T1435" s="277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78" t="s">
        <v>166</v>
      </c>
      <c r="AU1435" s="278" t="s">
        <v>81</v>
      </c>
      <c r="AV1435" s="15" t="s">
        <v>165</v>
      </c>
      <c r="AW1435" s="15" t="s">
        <v>30</v>
      </c>
      <c r="AX1435" s="15" t="s">
        <v>79</v>
      </c>
      <c r="AY1435" s="278" t="s">
        <v>158</v>
      </c>
    </row>
    <row r="1436" s="2" customFormat="1" ht="16.5" customHeight="1">
      <c r="A1436" s="39"/>
      <c r="B1436" s="40"/>
      <c r="C1436" s="233" t="s">
        <v>1328</v>
      </c>
      <c r="D1436" s="233" t="s">
        <v>160</v>
      </c>
      <c r="E1436" s="234" t="s">
        <v>2372</v>
      </c>
      <c r="F1436" s="235" t="s">
        <v>2373</v>
      </c>
      <c r="G1436" s="236" t="s">
        <v>198</v>
      </c>
      <c r="H1436" s="237">
        <v>23.649999999999999</v>
      </c>
      <c r="I1436" s="238"/>
      <c r="J1436" s="239">
        <f>ROUND(I1436*H1436,2)</f>
        <v>0</v>
      </c>
      <c r="K1436" s="235" t="s">
        <v>164</v>
      </c>
      <c r="L1436" s="45"/>
      <c r="M1436" s="240" t="s">
        <v>1</v>
      </c>
      <c r="N1436" s="241" t="s">
        <v>40</v>
      </c>
      <c r="O1436" s="93"/>
      <c r="P1436" s="242">
        <f>O1436*H1436</f>
        <v>0</v>
      </c>
      <c r="Q1436" s="242">
        <v>0</v>
      </c>
      <c r="R1436" s="242">
        <f>Q1436*H1436</f>
        <v>0</v>
      </c>
      <c r="S1436" s="242">
        <v>0.00167</v>
      </c>
      <c r="T1436" s="243">
        <f>S1436*H1436</f>
        <v>0.039495499999999996</v>
      </c>
      <c r="U1436" s="39"/>
      <c r="V1436" s="39"/>
      <c r="W1436" s="39"/>
      <c r="X1436" s="39"/>
      <c r="Y1436" s="39"/>
      <c r="Z1436" s="39"/>
      <c r="AA1436" s="39"/>
      <c r="AB1436" s="39"/>
      <c r="AC1436" s="39"/>
      <c r="AD1436" s="39"/>
      <c r="AE1436" s="39"/>
      <c r="AR1436" s="244" t="s">
        <v>210</v>
      </c>
      <c r="AT1436" s="244" t="s">
        <v>160</v>
      </c>
      <c r="AU1436" s="244" t="s">
        <v>81</v>
      </c>
      <c r="AY1436" s="18" t="s">
        <v>158</v>
      </c>
      <c r="BE1436" s="245">
        <f>IF(N1436="základní",J1436,0)</f>
        <v>0</v>
      </c>
      <c r="BF1436" s="245">
        <f>IF(N1436="snížená",J1436,0)</f>
        <v>0</v>
      </c>
      <c r="BG1436" s="245">
        <f>IF(N1436="zákl. přenesená",J1436,0)</f>
        <v>0</v>
      </c>
      <c r="BH1436" s="245">
        <f>IF(N1436="sníž. přenesená",J1436,0)</f>
        <v>0</v>
      </c>
      <c r="BI1436" s="245">
        <f>IF(N1436="nulová",J1436,0)</f>
        <v>0</v>
      </c>
      <c r="BJ1436" s="18" t="s">
        <v>165</v>
      </c>
      <c r="BK1436" s="245">
        <f>ROUND(I1436*H1436,2)</f>
        <v>0</v>
      </c>
      <c r="BL1436" s="18" t="s">
        <v>210</v>
      </c>
      <c r="BM1436" s="244" t="s">
        <v>2374</v>
      </c>
    </row>
    <row r="1437" s="14" customFormat="1">
      <c r="A1437" s="14"/>
      <c r="B1437" s="257"/>
      <c r="C1437" s="258"/>
      <c r="D1437" s="248" t="s">
        <v>166</v>
      </c>
      <c r="E1437" s="259" t="s">
        <v>1</v>
      </c>
      <c r="F1437" s="260" t="s">
        <v>2375</v>
      </c>
      <c r="G1437" s="258"/>
      <c r="H1437" s="261">
        <v>23.649999999999999</v>
      </c>
      <c r="I1437" s="262"/>
      <c r="J1437" s="258"/>
      <c r="K1437" s="258"/>
      <c r="L1437" s="263"/>
      <c r="M1437" s="264"/>
      <c r="N1437" s="265"/>
      <c r="O1437" s="265"/>
      <c r="P1437" s="265"/>
      <c r="Q1437" s="265"/>
      <c r="R1437" s="265"/>
      <c r="S1437" s="265"/>
      <c r="T1437" s="266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7" t="s">
        <v>166</v>
      </c>
      <c r="AU1437" s="267" t="s">
        <v>81</v>
      </c>
      <c r="AV1437" s="14" t="s">
        <v>81</v>
      </c>
      <c r="AW1437" s="14" t="s">
        <v>30</v>
      </c>
      <c r="AX1437" s="14" t="s">
        <v>73</v>
      </c>
      <c r="AY1437" s="267" t="s">
        <v>158</v>
      </c>
    </row>
    <row r="1438" s="15" customFormat="1">
      <c r="A1438" s="15"/>
      <c r="B1438" s="268"/>
      <c r="C1438" s="269"/>
      <c r="D1438" s="248" t="s">
        <v>166</v>
      </c>
      <c r="E1438" s="270" t="s">
        <v>1</v>
      </c>
      <c r="F1438" s="271" t="s">
        <v>169</v>
      </c>
      <c r="G1438" s="269"/>
      <c r="H1438" s="272">
        <v>23.649999999999999</v>
      </c>
      <c r="I1438" s="273"/>
      <c r="J1438" s="269"/>
      <c r="K1438" s="269"/>
      <c r="L1438" s="274"/>
      <c r="M1438" s="275"/>
      <c r="N1438" s="276"/>
      <c r="O1438" s="276"/>
      <c r="P1438" s="276"/>
      <c r="Q1438" s="276"/>
      <c r="R1438" s="276"/>
      <c r="S1438" s="276"/>
      <c r="T1438" s="277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78" t="s">
        <v>166</v>
      </c>
      <c r="AU1438" s="278" t="s">
        <v>81</v>
      </c>
      <c r="AV1438" s="15" t="s">
        <v>165</v>
      </c>
      <c r="AW1438" s="15" t="s">
        <v>30</v>
      </c>
      <c r="AX1438" s="15" t="s">
        <v>79</v>
      </c>
      <c r="AY1438" s="278" t="s">
        <v>158</v>
      </c>
    </row>
    <row r="1439" s="2" customFormat="1" ht="16.5" customHeight="1">
      <c r="A1439" s="39"/>
      <c r="B1439" s="40"/>
      <c r="C1439" s="233" t="s">
        <v>2376</v>
      </c>
      <c r="D1439" s="233" t="s">
        <v>160</v>
      </c>
      <c r="E1439" s="234" t="s">
        <v>2377</v>
      </c>
      <c r="F1439" s="235" t="s">
        <v>2378</v>
      </c>
      <c r="G1439" s="236" t="s">
        <v>198</v>
      </c>
      <c r="H1439" s="237">
        <v>4.9199999999999999</v>
      </c>
      <c r="I1439" s="238"/>
      <c r="J1439" s="239">
        <f>ROUND(I1439*H1439,2)</f>
        <v>0</v>
      </c>
      <c r="K1439" s="235" t="s">
        <v>164</v>
      </c>
      <c r="L1439" s="45"/>
      <c r="M1439" s="240" t="s">
        <v>1</v>
      </c>
      <c r="N1439" s="241" t="s">
        <v>40</v>
      </c>
      <c r="O1439" s="93"/>
      <c r="P1439" s="242">
        <f>O1439*H1439</f>
        <v>0</v>
      </c>
      <c r="Q1439" s="242">
        <v>0</v>
      </c>
      <c r="R1439" s="242">
        <f>Q1439*H1439</f>
        <v>0</v>
      </c>
      <c r="S1439" s="242">
        <v>0.00175</v>
      </c>
      <c r="T1439" s="243">
        <f>S1439*H1439</f>
        <v>0.0086099999999999996</v>
      </c>
      <c r="U1439" s="39"/>
      <c r="V1439" s="39"/>
      <c r="W1439" s="39"/>
      <c r="X1439" s="39"/>
      <c r="Y1439" s="39"/>
      <c r="Z1439" s="39"/>
      <c r="AA1439" s="39"/>
      <c r="AB1439" s="39"/>
      <c r="AC1439" s="39"/>
      <c r="AD1439" s="39"/>
      <c r="AE1439" s="39"/>
      <c r="AR1439" s="244" t="s">
        <v>210</v>
      </c>
      <c r="AT1439" s="244" t="s">
        <v>160</v>
      </c>
      <c r="AU1439" s="244" t="s">
        <v>81</v>
      </c>
      <c r="AY1439" s="18" t="s">
        <v>158</v>
      </c>
      <c r="BE1439" s="245">
        <f>IF(N1439="základní",J1439,0)</f>
        <v>0</v>
      </c>
      <c r="BF1439" s="245">
        <f>IF(N1439="snížená",J1439,0)</f>
        <v>0</v>
      </c>
      <c r="BG1439" s="245">
        <f>IF(N1439="zákl. přenesená",J1439,0)</f>
        <v>0</v>
      </c>
      <c r="BH1439" s="245">
        <f>IF(N1439="sníž. přenesená",J1439,0)</f>
        <v>0</v>
      </c>
      <c r="BI1439" s="245">
        <f>IF(N1439="nulová",J1439,0)</f>
        <v>0</v>
      </c>
      <c r="BJ1439" s="18" t="s">
        <v>165</v>
      </c>
      <c r="BK1439" s="245">
        <f>ROUND(I1439*H1439,2)</f>
        <v>0</v>
      </c>
      <c r="BL1439" s="18" t="s">
        <v>210</v>
      </c>
      <c r="BM1439" s="244" t="s">
        <v>2379</v>
      </c>
    </row>
    <row r="1440" s="14" customFormat="1">
      <c r="A1440" s="14"/>
      <c r="B1440" s="257"/>
      <c r="C1440" s="258"/>
      <c r="D1440" s="248" t="s">
        <v>166</v>
      </c>
      <c r="E1440" s="259" t="s">
        <v>1</v>
      </c>
      <c r="F1440" s="260" t="s">
        <v>2380</v>
      </c>
      <c r="G1440" s="258"/>
      <c r="H1440" s="261">
        <v>4.9199999999999999</v>
      </c>
      <c r="I1440" s="262"/>
      <c r="J1440" s="258"/>
      <c r="K1440" s="258"/>
      <c r="L1440" s="263"/>
      <c r="M1440" s="264"/>
      <c r="N1440" s="265"/>
      <c r="O1440" s="265"/>
      <c r="P1440" s="265"/>
      <c r="Q1440" s="265"/>
      <c r="R1440" s="265"/>
      <c r="S1440" s="265"/>
      <c r="T1440" s="266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67" t="s">
        <v>166</v>
      </c>
      <c r="AU1440" s="267" t="s">
        <v>81</v>
      </c>
      <c r="AV1440" s="14" t="s">
        <v>81</v>
      </c>
      <c r="AW1440" s="14" t="s">
        <v>30</v>
      </c>
      <c r="AX1440" s="14" t="s">
        <v>73</v>
      </c>
      <c r="AY1440" s="267" t="s">
        <v>158</v>
      </c>
    </row>
    <row r="1441" s="15" customFormat="1">
      <c r="A1441" s="15"/>
      <c r="B1441" s="268"/>
      <c r="C1441" s="269"/>
      <c r="D1441" s="248" t="s">
        <v>166</v>
      </c>
      <c r="E1441" s="270" t="s">
        <v>1</v>
      </c>
      <c r="F1441" s="271" t="s">
        <v>169</v>
      </c>
      <c r="G1441" s="269"/>
      <c r="H1441" s="272">
        <v>4.9199999999999999</v>
      </c>
      <c r="I1441" s="273"/>
      <c r="J1441" s="269"/>
      <c r="K1441" s="269"/>
      <c r="L1441" s="274"/>
      <c r="M1441" s="275"/>
      <c r="N1441" s="276"/>
      <c r="O1441" s="276"/>
      <c r="P1441" s="276"/>
      <c r="Q1441" s="276"/>
      <c r="R1441" s="276"/>
      <c r="S1441" s="276"/>
      <c r="T1441" s="277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78" t="s">
        <v>166</v>
      </c>
      <c r="AU1441" s="278" t="s">
        <v>81</v>
      </c>
      <c r="AV1441" s="15" t="s">
        <v>165</v>
      </c>
      <c r="AW1441" s="15" t="s">
        <v>30</v>
      </c>
      <c r="AX1441" s="15" t="s">
        <v>79</v>
      </c>
      <c r="AY1441" s="278" t="s">
        <v>158</v>
      </c>
    </row>
    <row r="1442" s="2" customFormat="1" ht="16.5" customHeight="1">
      <c r="A1442" s="39"/>
      <c r="B1442" s="40"/>
      <c r="C1442" s="233" t="s">
        <v>1332</v>
      </c>
      <c r="D1442" s="233" t="s">
        <v>160</v>
      </c>
      <c r="E1442" s="234" t="s">
        <v>2381</v>
      </c>
      <c r="F1442" s="235" t="s">
        <v>2382</v>
      </c>
      <c r="G1442" s="236" t="s">
        <v>198</v>
      </c>
      <c r="H1442" s="237">
        <v>43.366</v>
      </c>
      <c r="I1442" s="238"/>
      <c r="J1442" s="239">
        <f>ROUND(I1442*H1442,2)</f>
        <v>0</v>
      </c>
      <c r="K1442" s="235" t="s">
        <v>164</v>
      </c>
      <c r="L1442" s="45"/>
      <c r="M1442" s="240" t="s">
        <v>1</v>
      </c>
      <c r="N1442" s="241" t="s">
        <v>40</v>
      </c>
      <c r="O1442" s="93"/>
      <c r="P1442" s="242">
        <f>O1442*H1442</f>
        <v>0</v>
      </c>
      <c r="Q1442" s="242">
        <v>0</v>
      </c>
      <c r="R1442" s="242">
        <f>Q1442*H1442</f>
        <v>0</v>
      </c>
      <c r="S1442" s="242">
        <v>0.0025999999999999999</v>
      </c>
      <c r="T1442" s="243">
        <f>S1442*H1442</f>
        <v>0.11275159999999999</v>
      </c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R1442" s="244" t="s">
        <v>210</v>
      </c>
      <c r="AT1442" s="244" t="s">
        <v>160</v>
      </c>
      <c r="AU1442" s="244" t="s">
        <v>81</v>
      </c>
      <c r="AY1442" s="18" t="s">
        <v>158</v>
      </c>
      <c r="BE1442" s="245">
        <f>IF(N1442="základní",J1442,0)</f>
        <v>0</v>
      </c>
      <c r="BF1442" s="245">
        <f>IF(N1442="snížená",J1442,0)</f>
        <v>0</v>
      </c>
      <c r="BG1442" s="245">
        <f>IF(N1442="zákl. přenesená",J1442,0)</f>
        <v>0</v>
      </c>
      <c r="BH1442" s="245">
        <f>IF(N1442="sníž. přenesená",J1442,0)</f>
        <v>0</v>
      </c>
      <c r="BI1442" s="245">
        <f>IF(N1442="nulová",J1442,0)</f>
        <v>0</v>
      </c>
      <c r="BJ1442" s="18" t="s">
        <v>165</v>
      </c>
      <c r="BK1442" s="245">
        <f>ROUND(I1442*H1442,2)</f>
        <v>0</v>
      </c>
      <c r="BL1442" s="18" t="s">
        <v>210</v>
      </c>
      <c r="BM1442" s="244" t="s">
        <v>2383</v>
      </c>
    </row>
    <row r="1443" s="14" customFormat="1">
      <c r="A1443" s="14"/>
      <c r="B1443" s="257"/>
      <c r="C1443" s="258"/>
      <c r="D1443" s="248" t="s">
        <v>166</v>
      </c>
      <c r="E1443" s="259" t="s">
        <v>1</v>
      </c>
      <c r="F1443" s="260" t="s">
        <v>2384</v>
      </c>
      <c r="G1443" s="258"/>
      <c r="H1443" s="261">
        <v>43.366</v>
      </c>
      <c r="I1443" s="262"/>
      <c r="J1443" s="258"/>
      <c r="K1443" s="258"/>
      <c r="L1443" s="263"/>
      <c r="M1443" s="264"/>
      <c r="N1443" s="265"/>
      <c r="O1443" s="265"/>
      <c r="P1443" s="265"/>
      <c r="Q1443" s="265"/>
      <c r="R1443" s="265"/>
      <c r="S1443" s="265"/>
      <c r="T1443" s="266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67" t="s">
        <v>166</v>
      </c>
      <c r="AU1443" s="267" t="s">
        <v>81</v>
      </c>
      <c r="AV1443" s="14" t="s">
        <v>81</v>
      </c>
      <c r="AW1443" s="14" t="s">
        <v>30</v>
      </c>
      <c r="AX1443" s="14" t="s">
        <v>73</v>
      </c>
      <c r="AY1443" s="267" t="s">
        <v>158</v>
      </c>
    </row>
    <row r="1444" s="15" customFormat="1">
      <c r="A1444" s="15"/>
      <c r="B1444" s="268"/>
      <c r="C1444" s="269"/>
      <c r="D1444" s="248" t="s">
        <v>166</v>
      </c>
      <c r="E1444" s="270" t="s">
        <v>1</v>
      </c>
      <c r="F1444" s="271" t="s">
        <v>169</v>
      </c>
      <c r="G1444" s="269"/>
      <c r="H1444" s="272">
        <v>43.366</v>
      </c>
      <c r="I1444" s="273"/>
      <c r="J1444" s="269"/>
      <c r="K1444" s="269"/>
      <c r="L1444" s="274"/>
      <c r="M1444" s="275"/>
      <c r="N1444" s="276"/>
      <c r="O1444" s="276"/>
      <c r="P1444" s="276"/>
      <c r="Q1444" s="276"/>
      <c r="R1444" s="276"/>
      <c r="S1444" s="276"/>
      <c r="T1444" s="277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78" t="s">
        <v>166</v>
      </c>
      <c r="AU1444" s="278" t="s">
        <v>81</v>
      </c>
      <c r="AV1444" s="15" t="s">
        <v>165</v>
      </c>
      <c r="AW1444" s="15" t="s">
        <v>30</v>
      </c>
      <c r="AX1444" s="15" t="s">
        <v>79</v>
      </c>
      <c r="AY1444" s="278" t="s">
        <v>158</v>
      </c>
    </row>
    <row r="1445" s="2" customFormat="1" ht="16.5" customHeight="1">
      <c r="A1445" s="39"/>
      <c r="B1445" s="40"/>
      <c r="C1445" s="233" t="s">
        <v>2385</v>
      </c>
      <c r="D1445" s="233" t="s">
        <v>160</v>
      </c>
      <c r="E1445" s="234" t="s">
        <v>2386</v>
      </c>
      <c r="F1445" s="235" t="s">
        <v>2387</v>
      </c>
      <c r="G1445" s="236" t="s">
        <v>198</v>
      </c>
      <c r="H1445" s="237">
        <v>17.5</v>
      </c>
      <c r="I1445" s="238"/>
      <c r="J1445" s="239">
        <f>ROUND(I1445*H1445,2)</f>
        <v>0</v>
      </c>
      <c r="K1445" s="235" t="s">
        <v>164</v>
      </c>
      <c r="L1445" s="45"/>
      <c r="M1445" s="240" t="s">
        <v>1</v>
      </c>
      <c r="N1445" s="241" t="s">
        <v>40</v>
      </c>
      <c r="O1445" s="93"/>
      <c r="P1445" s="242">
        <f>O1445*H1445</f>
        <v>0</v>
      </c>
      <c r="Q1445" s="242">
        <v>0</v>
      </c>
      <c r="R1445" s="242">
        <f>Q1445*H1445</f>
        <v>0</v>
      </c>
      <c r="S1445" s="242">
        <v>0.0039399999999999999</v>
      </c>
      <c r="T1445" s="243">
        <f>S1445*H1445</f>
        <v>0.068949999999999997</v>
      </c>
      <c r="U1445" s="39"/>
      <c r="V1445" s="39"/>
      <c r="W1445" s="39"/>
      <c r="X1445" s="39"/>
      <c r="Y1445" s="39"/>
      <c r="Z1445" s="39"/>
      <c r="AA1445" s="39"/>
      <c r="AB1445" s="39"/>
      <c r="AC1445" s="39"/>
      <c r="AD1445" s="39"/>
      <c r="AE1445" s="39"/>
      <c r="AR1445" s="244" t="s">
        <v>210</v>
      </c>
      <c r="AT1445" s="244" t="s">
        <v>160</v>
      </c>
      <c r="AU1445" s="244" t="s">
        <v>81</v>
      </c>
      <c r="AY1445" s="18" t="s">
        <v>158</v>
      </c>
      <c r="BE1445" s="245">
        <f>IF(N1445="základní",J1445,0)</f>
        <v>0</v>
      </c>
      <c r="BF1445" s="245">
        <f>IF(N1445="snížená",J1445,0)</f>
        <v>0</v>
      </c>
      <c r="BG1445" s="245">
        <f>IF(N1445="zákl. přenesená",J1445,0)</f>
        <v>0</v>
      </c>
      <c r="BH1445" s="245">
        <f>IF(N1445="sníž. přenesená",J1445,0)</f>
        <v>0</v>
      </c>
      <c r="BI1445" s="245">
        <f>IF(N1445="nulová",J1445,0)</f>
        <v>0</v>
      </c>
      <c r="BJ1445" s="18" t="s">
        <v>165</v>
      </c>
      <c r="BK1445" s="245">
        <f>ROUND(I1445*H1445,2)</f>
        <v>0</v>
      </c>
      <c r="BL1445" s="18" t="s">
        <v>210</v>
      </c>
      <c r="BM1445" s="244" t="s">
        <v>2388</v>
      </c>
    </row>
    <row r="1446" s="14" customFormat="1">
      <c r="A1446" s="14"/>
      <c r="B1446" s="257"/>
      <c r="C1446" s="258"/>
      <c r="D1446" s="248" t="s">
        <v>166</v>
      </c>
      <c r="E1446" s="259" t="s">
        <v>1</v>
      </c>
      <c r="F1446" s="260" t="s">
        <v>2389</v>
      </c>
      <c r="G1446" s="258"/>
      <c r="H1446" s="261">
        <v>17.5</v>
      </c>
      <c r="I1446" s="262"/>
      <c r="J1446" s="258"/>
      <c r="K1446" s="258"/>
      <c r="L1446" s="263"/>
      <c r="M1446" s="264"/>
      <c r="N1446" s="265"/>
      <c r="O1446" s="265"/>
      <c r="P1446" s="265"/>
      <c r="Q1446" s="265"/>
      <c r="R1446" s="265"/>
      <c r="S1446" s="265"/>
      <c r="T1446" s="266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67" t="s">
        <v>166</v>
      </c>
      <c r="AU1446" s="267" t="s">
        <v>81</v>
      </c>
      <c r="AV1446" s="14" t="s">
        <v>81</v>
      </c>
      <c r="AW1446" s="14" t="s">
        <v>30</v>
      </c>
      <c r="AX1446" s="14" t="s">
        <v>73</v>
      </c>
      <c r="AY1446" s="267" t="s">
        <v>158</v>
      </c>
    </row>
    <row r="1447" s="15" customFormat="1">
      <c r="A1447" s="15"/>
      <c r="B1447" s="268"/>
      <c r="C1447" s="269"/>
      <c r="D1447" s="248" t="s">
        <v>166</v>
      </c>
      <c r="E1447" s="270" t="s">
        <v>1</v>
      </c>
      <c r="F1447" s="271" t="s">
        <v>169</v>
      </c>
      <c r="G1447" s="269"/>
      <c r="H1447" s="272">
        <v>17.5</v>
      </c>
      <c r="I1447" s="273"/>
      <c r="J1447" s="269"/>
      <c r="K1447" s="269"/>
      <c r="L1447" s="274"/>
      <c r="M1447" s="275"/>
      <c r="N1447" s="276"/>
      <c r="O1447" s="276"/>
      <c r="P1447" s="276"/>
      <c r="Q1447" s="276"/>
      <c r="R1447" s="276"/>
      <c r="S1447" s="276"/>
      <c r="T1447" s="277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15"/>
      <c r="AT1447" s="278" t="s">
        <v>166</v>
      </c>
      <c r="AU1447" s="278" t="s">
        <v>81</v>
      </c>
      <c r="AV1447" s="15" t="s">
        <v>165</v>
      </c>
      <c r="AW1447" s="15" t="s">
        <v>30</v>
      </c>
      <c r="AX1447" s="15" t="s">
        <v>79</v>
      </c>
      <c r="AY1447" s="278" t="s">
        <v>158</v>
      </c>
    </row>
    <row r="1448" s="2" customFormat="1" ht="21.75" customHeight="1">
      <c r="A1448" s="39"/>
      <c r="B1448" s="40"/>
      <c r="C1448" s="233" t="s">
        <v>1336</v>
      </c>
      <c r="D1448" s="233" t="s">
        <v>160</v>
      </c>
      <c r="E1448" s="234" t="s">
        <v>2390</v>
      </c>
      <c r="F1448" s="235" t="s">
        <v>2391</v>
      </c>
      <c r="G1448" s="236" t="s">
        <v>163</v>
      </c>
      <c r="H1448" s="237">
        <v>362.88499999999999</v>
      </c>
      <c r="I1448" s="238"/>
      <c r="J1448" s="239">
        <f>ROUND(I1448*H1448,2)</f>
        <v>0</v>
      </c>
      <c r="K1448" s="235" t="s">
        <v>164</v>
      </c>
      <c r="L1448" s="45"/>
      <c r="M1448" s="240" t="s">
        <v>1</v>
      </c>
      <c r="N1448" s="241" t="s">
        <v>40</v>
      </c>
      <c r="O1448" s="93"/>
      <c r="P1448" s="242">
        <f>O1448*H1448</f>
        <v>0</v>
      </c>
      <c r="Q1448" s="242">
        <v>0.0066</v>
      </c>
      <c r="R1448" s="242">
        <f>Q1448*H1448</f>
        <v>2.395041</v>
      </c>
      <c r="S1448" s="242">
        <v>0</v>
      </c>
      <c r="T1448" s="243">
        <f>S1448*H1448</f>
        <v>0</v>
      </c>
      <c r="U1448" s="39"/>
      <c r="V1448" s="39"/>
      <c r="W1448" s="39"/>
      <c r="X1448" s="39"/>
      <c r="Y1448" s="39"/>
      <c r="Z1448" s="39"/>
      <c r="AA1448" s="39"/>
      <c r="AB1448" s="39"/>
      <c r="AC1448" s="39"/>
      <c r="AD1448" s="39"/>
      <c r="AE1448" s="39"/>
      <c r="AR1448" s="244" t="s">
        <v>210</v>
      </c>
      <c r="AT1448" s="244" t="s">
        <v>160</v>
      </c>
      <c r="AU1448" s="244" t="s">
        <v>81</v>
      </c>
      <c r="AY1448" s="18" t="s">
        <v>158</v>
      </c>
      <c r="BE1448" s="245">
        <f>IF(N1448="základní",J1448,0)</f>
        <v>0</v>
      </c>
      <c r="BF1448" s="245">
        <f>IF(N1448="snížená",J1448,0)</f>
        <v>0</v>
      </c>
      <c r="BG1448" s="245">
        <f>IF(N1448="zákl. přenesená",J1448,0)</f>
        <v>0</v>
      </c>
      <c r="BH1448" s="245">
        <f>IF(N1448="sníž. přenesená",J1448,0)</f>
        <v>0</v>
      </c>
      <c r="BI1448" s="245">
        <f>IF(N1448="nulová",J1448,0)</f>
        <v>0</v>
      </c>
      <c r="BJ1448" s="18" t="s">
        <v>165</v>
      </c>
      <c r="BK1448" s="245">
        <f>ROUND(I1448*H1448,2)</f>
        <v>0</v>
      </c>
      <c r="BL1448" s="18" t="s">
        <v>210</v>
      </c>
      <c r="BM1448" s="244" t="s">
        <v>2392</v>
      </c>
    </row>
    <row r="1449" s="14" customFormat="1">
      <c r="A1449" s="14"/>
      <c r="B1449" s="257"/>
      <c r="C1449" s="258"/>
      <c r="D1449" s="248" t="s">
        <v>166</v>
      </c>
      <c r="E1449" s="259" t="s">
        <v>1</v>
      </c>
      <c r="F1449" s="260" t="s">
        <v>2313</v>
      </c>
      <c r="G1449" s="258"/>
      <c r="H1449" s="261">
        <v>123.87600000000001</v>
      </c>
      <c r="I1449" s="262"/>
      <c r="J1449" s="258"/>
      <c r="K1449" s="258"/>
      <c r="L1449" s="263"/>
      <c r="M1449" s="264"/>
      <c r="N1449" s="265"/>
      <c r="O1449" s="265"/>
      <c r="P1449" s="265"/>
      <c r="Q1449" s="265"/>
      <c r="R1449" s="265"/>
      <c r="S1449" s="265"/>
      <c r="T1449" s="266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67" t="s">
        <v>166</v>
      </c>
      <c r="AU1449" s="267" t="s">
        <v>81</v>
      </c>
      <c r="AV1449" s="14" t="s">
        <v>81</v>
      </c>
      <c r="AW1449" s="14" t="s">
        <v>30</v>
      </c>
      <c r="AX1449" s="14" t="s">
        <v>73</v>
      </c>
      <c r="AY1449" s="267" t="s">
        <v>158</v>
      </c>
    </row>
    <row r="1450" s="14" customFormat="1">
      <c r="A1450" s="14"/>
      <c r="B1450" s="257"/>
      <c r="C1450" s="258"/>
      <c r="D1450" s="248" t="s">
        <v>166</v>
      </c>
      <c r="E1450" s="259" t="s">
        <v>1</v>
      </c>
      <c r="F1450" s="260" t="s">
        <v>2314</v>
      </c>
      <c r="G1450" s="258"/>
      <c r="H1450" s="261">
        <v>68.975999999999999</v>
      </c>
      <c r="I1450" s="262"/>
      <c r="J1450" s="258"/>
      <c r="K1450" s="258"/>
      <c r="L1450" s="263"/>
      <c r="M1450" s="264"/>
      <c r="N1450" s="265"/>
      <c r="O1450" s="265"/>
      <c r="P1450" s="265"/>
      <c r="Q1450" s="265"/>
      <c r="R1450" s="265"/>
      <c r="S1450" s="265"/>
      <c r="T1450" s="266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67" t="s">
        <v>166</v>
      </c>
      <c r="AU1450" s="267" t="s">
        <v>81</v>
      </c>
      <c r="AV1450" s="14" t="s">
        <v>81</v>
      </c>
      <c r="AW1450" s="14" t="s">
        <v>30</v>
      </c>
      <c r="AX1450" s="14" t="s">
        <v>73</v>
      </c>
      <c r="AY1450" s="267" t="s">
        <v>158</v>
      </c>
    </row>
    <row r="1451" s="14" customFormat="1">
      <c r="A1451" s="14"/>
      <c r="B1451" s="257"/>
      <c r="C1451" s="258"/>
      <c r="D1451" s="248" t="s">
        <v>166</v>
      </c>
      <c r="E1451" s="259" t="s">
        <v>1</v>
      </c>
      <c r="F1451" s="260" t="s">
        <v>2315</v>
      </c>
      <c r="G1451" s="258"/>
      <c r="H1451" s="261">
        <v>69.971000000000004</v>
      </c>
      <c r="I1451" s="262"/>
      <c r="J1451" s="258"/>
      <c r="K1451" s="258"/>
      <c r="L1451" s="263"/>
      <c r="M1451" s="264"/>
      <c r="N1451" s="265"/>
      <c r="O1451" s="265"/>
      <c r="P1451" s="265"/>
      <c r="Q1451" s="265"/>
      <c r="R1451" s="265"/>
      <c r="S1451" s="265"/>
      <c r="T1451" s="266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67" t="s">
        <v>166</v>
      </c>
      <c r="AU1451" s="267" t="s">
        <v>81</v>
      </c>
      <c r="AV1451" s="14" t="s">
        <v>81</v>
      </c>
      <c r="AW1451" s="14" t="s">
        <v>30</v>
      </c>
      <c r="AX1451" s="14" t="s">
        <v>73</v>
      </c>
      <c r="AY1451" s="267" t="s">
        <v>158</v>
      </c>
    </row>
    <row r="1452" s="14" customFormat="1">
      <c r="A1452" s="14"/>
      <c r="B1452" s="257"/>
      <c r="C1452" s="258"/>
      <c r="D1452" s="248" t="s">
        <v>166</v>
      </c>
      <c r="E1452" s="259" t="s">
        <v>1</v>
      </c>
      <c r="F1452" s="260" t="s">
        <v>2316</v>
      </c>
      <c r="G1452" s="258"/>
      <c r="H1452" s="261">
        <v>100.062</v>
      </c>
      <c r="I1452" s="262"/>
      <c r="J1452" s="258"/>
      <c r="K1452" s="258"/>
      <c r="L1452" s="263"/>
      <c r="M1452" s="264"/>
      <c r="N1452" s="265"/>
      <c r="O1452" s="265"/>
      <c r="P1452" s="265"/>
      <c r="Q1452" s="265"/>
      <c r="R1452" s="265"/>
      <c r="S1452" s="265"/>
      <c r="T1452" s="266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67" t="s">
        <v>166</v>
      </c>
      <c r="AU1452" s="267" t="s">
        <v>81</v>
      </c>
      <c r="AV1452" s="14" t="s">
        <v>81</v>
      </c>
      <c r="AW1452" s="14" t="s">
        <v>30</v>
      </c>
      <c r="AX1452" s="14" t="s">
        <v>73</v>
      </c>
      <c r="AY1452" s="267" t="s">
        <v>158</v>
      </c>
    </row>
    <row r="1453" s="15" customFormat="1">
      <c r="A1453" s="15"/>
      <c r="B1453" s="268"/>
      <c r="C1453" s="269"/>
      <c r="D1453" s="248" t="s">
        <v>166</v>
      </c>
      <c r="E1453" s="270" t="s">
        <v>1</v>
      </c>
      <c r="F1453" s="271" t="s">
        <v>169</v>
      </c>
      <c r="G1453" s="269"/>
      <c r="H1453" s="272">
        <v>362.88499999999999</v>
      </c>
      <c r="I1453" s="273"/>
      <c r="J1453" s="269"/>
      <c r="K1453" s="269"/>
      <c r="L1453" s="274"/>
      <c r="M1453" s="275"/>
      <c r="N1453" s="276"/>
      <c r="O1453" s="276"/>
      <c r="P1453" s="276"/>
      <c r="Q1453" s="276"/>
      <c r="R1453" s="276"/>
      <c r="S1453" s="276"/>
      <c r="T1453" s="277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78" t="s">
        <v>166</v>
      </c>
      <c r="AU1453" s="278" t="s">
        <v>81</v>
      </c>
      <c r="AV1453" s="15" t="s">
        <v>165</v>
      </c>
      <c r="AW1453" s="15" t="s">
        <v>30</v>
      </c>
      <c r="AX1453" s="15" t="s">
        <v>79</v>
      </c>
      <c r="AY1453" s="278" t="s">
        <v>158</v>
      </c>
    </row>
    <row r="1454" s="2" customFormat="1" ht="33" customHeight="1">
      <c r="A1454" s="39"/>
      <c r="B1454" s="40"/>
      <c r="C1454" s="233" t="s">
        <v>2393</v>
      </c>
      <c r="D1454" s="233" t="s">
        <v>160</v>
      </c>
      <c r="E1454" s="234" t="s">
        <v>2394</v>
      </c>
      <c r="F1454" s="235" t="s">
        <v>2395</v>
      </c>
      <c r="G1454" s="236" t="s">
        <v>198</v>
      </c>
      <c r="H1454" s="237">
        <v>37.921999999999997</v>
      </c>
      <c r="I1454" s="238"/>
      <c r="J1454" s="239">
        <f>ROUND(I1454*H1454,2)</f>
        <v>0</v>
      </c>
      <c r="K1454" s="235" t="s">
        <v>164</v>
      </c>
      <c r="L1454" s="45"/>
      <c r="M1454" s="240" t="s">
        <v>1</v>
      </c>
      <c r="N1454" s="241" t="s">
        <v>40</v>
      </c>
      <c r="O1454" s="93"/>
      <c r="P1454" s="242">
        <f>O1454*H1454</f>
        <v>0</v>
      </c>
      <c r="Q1454" s="242">
        <v>0.0051399999999999996</v>
      </c>
      <c r="R1454" s="242">
        <f>Q1454*H1454</f>
        <v>0.19491907999999997</v>
      </c>
      <c r="S1454" s="242">
        <v>0</v>
      </c>
      <c r="T1454" s="243">
        <f>S1454*H1454</f>
        <v>0</v>
      </c>
      <c r="U1454" s="39"/>
      <c r="V1454" s="39"/>
      <c r="W1454" s="39"/>
      <c r="X1454" s="39"/>
      <c r="Y1454" s="39"/>
      <c r="Z1454" s="39"/>
      <c r="AA1454" s="39"/>
      <c r="AB1454" s="39"/>
      <c r="AC1454" s="39"/>
      <c r="AD1454" s="39"/>
      <c r="AE1454" s="39"/>
      <c r="AR1454" s="244" t="s">
        <v>210</v>
      </c>
      <c r="AT1454" s="244" t="s">
        <v>160</v>
      </c>
      <c r="AU1454" s="244" t="s">
        <v>81</v>
      </c>
      <c r="AY1454" s="18" t="s">
        <v>158</v>
      </c>
      <c r="BE1454" s="245">
        <f>IF(N1454="základní",J1454,0)</f>
        <v>0</v>
      </c>
      <c r="BF1454" s="245">
        <f>IF(N1454="snížená",J1454,0)</f>
        <v>0</v>
      </c>
      <c r="BG1454" s="245">
        <f>IF(N1454="zákl. přenesená",J1454,0)</f>
        <v>0</v>
      </c>
      <c r="BH1454" s="245">
        <f>IF(N1454="sníž. přenesená",J1454,0)</f>
        <v>0</v>
      </c>
      <c r="BI1454" s="245">
        <f>IF(N1454="nulová",J1454,0)</f>
        <v>0</v>
      </c>
      <c r="BJ1454" s="18" t="s">
        <v>165</v>
      </c>
      <c r="BK1454" s="245">
        <f>ROUND(I1454*H1454,2)</f>
        <v>0</v>
      </c>
      <c r="BL1454" s="18" t="s">
        <v>210</v>
      </c>
      <c r="BM1454" s="244" t="s">
        <v>2396</v>
      </c>
    </row>
    <row r="1455" s="14" customFormat="1">
      <c r="A1455" s="14"/>
      <c r="B1455" s="257"/>
      <c r="C1455" s="258"/>
      <c r="D1455" s="248" t="s">
        <v>166</v>
      </c>
      <c r="E1455" s="259" t="s">
        <v>1</v>
      </c>
      <c r="F1455" s="260" t="s">
        <v>2397</v>
      </c>
      <c r="G1455" s="258"/>
      <c r="H1455" s="261">
        <v>37.921999999999997</v>
      </c>
      <c r="I1455" s="262"/>
      <c r="J1455" s="258"/>
      <c r="K1455" s="258"/>
      <c r="L1455" s="263"/>
      <c r="M1455" s="264"/>
      <c r="N1455" s="265"/>
      <c r="O1455" s="265"/>
      <c r="P1455" s="265"/>
      <c r="Q1455" s="265"/>
      <c r="R1455" s="265"/>
      <c r="S1455" s="265"/>
      <c r="T1455" s="26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67" t="s">
        <v>166</v>
      </c>
      <c r="AU1455" s="267" t="s">
        <v>81</v>
      </c>
      <c r="AV1455" s="14" t="s">
        <v>81</v>
      </c>
      <c r="AW1455" s="14" t="s">
        <v>30</v>
      </c>
      <c r="AX1455" s="14" t="s">
        <v>73</v>
      </c>
      <c r="AY1455" s="267" t="s">
        <v>158</v>
      </c>
    </row>
    <row r="1456" s="15" customFormat="1">
      <c r="A1456" s="15"/>
      <c r="B1456" s="268"/>
      <c r="C1456" s="269"/>
      <c r="D1456" s="248" t="s">
        <v>166</v>
      </c>
      <c r="E1456" s="270" t="s">
        <v>1</v>
      </c>
      <c r="F1456" s="271" t="s">
        <v>169</v>
      </c>
      <c r="G1456" s="269"/>
      <c r="H1456" s="272">
        <v>37.921999999999997</v>
      </c>
      <c r="I1456" s="273"/>
      <c r="J1456" s="269"/>
      <c r="K1456" s="269"/>
      <c r="L1456" s="274"/>
      <c r="M1456" s="275"/>
      <c r="N1456" s="276"/>
      <c r="O1456" s="276"/>
      <c r="P1456" s="276"/>
      <c r="Q1456" s="276"/>
      <c r="R1456" s="276"/>
      <c r="S1456" s="276"/>
      <c r="T1456" s="277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15"/>
      <c r="AT1456" s="278" t="s">
        <v>166</v>
      </c>
      <c r="AU1456" s="278" t="s">
        <v>81</v>
      </c>
      <c r="AV1456" s="15" t="s">
        <v>165</v>
      </c>
      <c r="AW1456" s="15" t="s">
        <v>30</v>
      </c>
      <c r="AX1456" s="15" t="s">
        <v>79</v>
      </c>
      <c r="AY1456" s="278" t="s">
        <v>158</v>
      </c>
    </row>
    <row r="1457" s="2" customFormat="1" ht="21.75" customHeight="1">
      <c r="A1457" s="39"/>
      <c r="B1457" s="40"/>
      <c r="C1457" s="233" t="s">
        <v>1340</v>
      </c>
      <c r="D1457" s="233" t="s">
        <v>160</v>
      </c>
      <c r="E1457" s="234" t="s">
        <v>2398</v>
      </c>
      <c r="F1457" s="235" t="s">
        <v>2399</v>
      </c>
      <c r="G1457" s="236" t="s">
        <v>198</v>
      </c>
      <c r="H1457" s="237">
        <v>23</v>
      </c>
      <c r="I1457" s="238"/>
      <c r="J1457" s="239">
        <f>ROUND(I1457*H1457,2)</f>
        <v>0</v>
      </c>
      <c r="K1457" s="235" t="s">
        <v>164</v>
      </c>
      <c r="L1457" s="45"/>
      <c r="M1457" s="240" t="s">
        <v>1</v>
      </c>
      <c r="N1457" s="241" t="s">
        <v>40</v>
      </c>
      <c r="O1457" s="93"/>
      <c r="P1457" s="242">
        <f>O1457*H1457</f>
        <v>0</v>
      </c>
      <c r="Q1457" s="242">
        <v>0.0043400000000000001</v>
      </c>
      <c r="R1457" s="242">
        <f>Q1457*H1457</f>
        <v>0.099820000000000006</v>
      </c>
      <c r="S1457" s="242">
        <v>0</v>
      </c>
      <c r="T1457" s="243">
        <f>S1457*H1457</f>
        <v>0</v>
      </c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R1457" s="244" t="s">
        <v>210</v>
      </c>
      <c r="AT1457" s="244" t="s">
        <v>160</v>
      </c>
      <c r="AU1457" s="244" t="s">
        <v>81</v>
      </c>
      <c r="AY1457" s="18" t="s">
        <v>158</v>
      </c>
      <c r="BE1457" s="245">
        <f>IF(N1457="základní",J1457,0)</f>
        <v>0</v>
      </c>
      <c r="BF1457" s="245">
        <f>IF(N1457="snížená",J1457,0)</f>
        <v>0</v>
      </c>
      <c r="BG1457" s="245">
        <f>IF(N1457="zákl. přenesená",J1457,0)</f>
        <v>0</v>
      </c>
      <c r="BH1457" s="245">
        <f>IF(N1457="sníž. přenesená",J1457,0)</f>
        <v>0</v>
      </c>
      <c r="BI1457" s="245">
        <f>IF(N1457="nulová",J1457,0)</f>
        <v>0</v>
      </c>
      <c r="BJ1457" s="18" t="s">
        <v>165</v>
      </c>
      <c r="BK1457" s="245">
        <f>ROUND(I1457*H1457,2)</f>
        <v>0</v>
      </c>
      <c r="BL1457" s="18" t="s">
        <v>210</v>
      </c>
      <c r="BM1457" s="244" t="s">
        <v>2400</v>
      </c>
    </row>
    <row r="1458" s="14" customFormat="1">
      <c r="A1458" s="14"/>
      <c r="B1458" s="257"/>
      <c r="C1458" s="258"/>
      <c r="D1458" s="248" t="s">
        <v>166</v>
      </c>
      <c r="E1458" s="259" t="s">
        <v>1</v>
      </c>
      <c r="F1458" s="260" t="s">
        <v>2401</v>
      </c>
      <c r="G1458" s="258"/>
      <c r="H1458" s="261">
        <v>23</v>
      </c>
      <c r="I1458" s="262"/>
      <c r="J1458" s="258"/>
      <c r="K1458" s="258"/>
      <c r="L1458" s="263"/>
      <c r="M1458" s="264"/>
      <c r="N1458" s="265"/>
      <c r="O1458" s="265"/>
      <c r="P1458" s="265"/>
      <c r="Q1458" s="265"/>
      <c r="R1458" s="265"/>
      <c r="S1458" s="265"/>
      <c r="T1458" s="266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67" t="s">
        <v>166</v>
      </c>
      <c r="AU1458" s="267" t="s">
        <v>81</v>
      </c>
      <c r="AV1458" s="14" t="s">
        <v>81</v>
      </c>
      <c r="AW1458" s="14" t="s">
        <v>30</v>
      </c>
      <c r="AX1458" s="14" t="s">
        <v>73</v>
      </c>
      <c r="AY1458" s="267" t="s">
        <v>158</v>
      </c>
    </row>
    <row r="1459" s="15" customFormat="1">
      <c r="A1459" s="15"/>
      <c r="B1459" s="268"/>
      <c r="C1459" s="269"/>
      <c r="D1459" s="248" t="s">
        <v>166</v>
      </c>
      <c r="E1459" s="270" t="s">
        <v>1</v>
      </c>
      <c r="F1459" s="271" t="s">
        <v>169</v>
      </c>
      <c r="G1459" s="269"/>
      <c r="H1459" s="272">
        <v>23</v>
      </c>
      <c r="I1459" s="273"/>
      <c r="J1459" s="269"/>
      <c r="K1459" s="269"/>
      <c r="L1459" s="274"/>
      <c r="M1459" s="275"/>
      <c r="N1459" s="276"/>
      <c r="O1459" s="276"/>
      <c r="P1459" s="276"/>
      <c r="Q1459" s="276"/>
      <c r="R1459" s="276"/>
      <c r="S1459" s="276"/>
      <c r="T1459" s="277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78" t="s">
        <v>166</v>
      </c>
      <c r="AU1459" s="278" t="s">
        <v>81</v>
      </c>
      <c r="AV1459" s="15" t="s">
        <v>165</v>
      </c>
      <c r="AW1459" s="15" t="s">
        <v>30</v>
      </c>
      <c r="AX1459" s="15" t="s">
        <v>79</v>
      </c>
      <c r="AY1459" s="278" t="s">
        <v>158</v>
      </c>
    </row>
    <row r="1460" s="2" customFormat="1" ht="21.75" customHeight="1">
      <c r="A1460" s="39"/>
      <c r="B1460" s="40"/>
      <c r="C1460" s="233" t="s">
        <v>2402</v>
      </c>
      <c r="D1460" s="233" t="s">
        <v>160</v>
      </c>
      <c r="E1460" s="234" t="s">
        <v>2403</v>
      </c>
      <c r="F1460" s="235" t="s">
        <v>2404</v>
      </c>
      <c r="G1460" s="236" t="s">
        <v>198</v>
      </c>
      <c r="H1460" s="237">
        <v>41.299999999999997</v>
      </c>
      <c r="I1460" s="238"/>
      <c r="J1460" s="239">
        <f>ROUND(I1460*H1460,2)</f>
        <v>0</v>
      </c>
      <c r="K1460" s="235" t="s">
        <v>164</v>
      </c>
      <c r="L1460" s="45"/>
      <c r="M1460" s="240" t="s">
        <v>1</v>
      </c>
      <c r="N1460" s="241" t="s">
        <v>40</v>
      </c>
      <c r="O1460" s="93"/>
      <c r="P1460" s="242">
        <f>O1460*H1460</f>
        <v>0</v>
      </c>
      <c r="Q1460" s="242">
        <v>0.0028700000000000002</v>
      </c>
      <c r="R1460" s="242">
        <f>Q1460*H1460</f>
        <v>0.118531</v>
      </c>
      <c r="S1460" s="242">
        <v>0</v>
      </c>
      <c r="T1460" s="243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44" t="s">
        <v>210</v>
      </c>
      <c r="AT1460" s="244" t="s">
        <v>160</v>
      </c>
      <c r="AU1460" s="244" t="s">
        <v>81</v>
      </c>
      <c r="AY1460" s="18" t="s">
        <v>158</v>
      </c>
      <c r="BE1460" s="245">
        <f>IF(N1460="základní",J1460,0)</f>
        <v>0</v>
      </c>
      <c r="BF1460" s="245">
        <f>IF(N1460="snížená",J1460,0)</f>
        <v>0</v>
      </c>
      <c r="BG1460" s="245">
        <f>IF(N1460="zákl. přenesená",J1460,0)</f>
        <v>0</v>
      </c>
      <c r="BH1460" s="245">
        <f>IF(N1460="sníž. přenesená",J1460,0)</f>
        <v>0</v>
      </c>
      <c r="BI1460" s="245">
        <f>IF(N1460="nulová",J1460,0)</f>
        <v>0</v>
      </c>
      <c r="BJ1460" s="18" t="s">
        <v>165</v>
      </c>
      <c r="BK1460" s="245">
        <f>ROUND(I1460*H1460,2)</f>
        <v>0</v>
      </c>
      <c r="BL1460" s="18" t="s">
        <v>210</v>
      </c>
      <c r="BM1460" s="244" t="s">
        <v>2405</v>
      </c>
    </row>
    <row r="1461" s="14" customFormat="1">
      <c r="A1461" s="14"/>
      <c r="B1461" s="257"/>
      <c r="C1461" s="258"/>
      <c r="D1461" s="248" t="s">
        <v>166</v>
      </c>
      <c r="E1461" s="259" t="s">
        <v>1</v>
      </c>
      <c r="F1461" s="260" t="s">
        <v>2406</v>
      </c>
      <c r="G1461" s="258"/>
      <c r="H1461" s="261">
        <v>41.299999999999997</v>
      </c>
      <c r="I1461" s="262"/>
      <c r="J1461" s="258"/>
      <c r="K1461" s="258"/>
      <c r="L1461" s="263"/>
      <c r="M1461" s="264"/>
      <c r="N1461" s="265"/>
      <c r="O1461" s="265"/>
      <c r="P1461" s="265"/>
      <c r="Q1461" s="265"/>
      <c r="R1461" s="265"/>
      <c r="S1461" s="265"/>
      <c r="T1461" s="26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67" t="s">
        <v>166</v>
      </c>
      <c r="AU1461" s="267" t="s">
        <v>81</v>
      </c>
      <c r="AV1461" s="14" t="s">
        <v>81</v>
      </c>
      <c r="AW1461" s="14" t="s">
        <v>30</v>
      </c>
      <c r="AX1461" s="14" t="s">
        <v>73</v>
      </c>
      <c r="AY1461" s="267" t="s">
        <v>158</v>
      </c>
    </row>
    <row r="1462" s="15" customFormat="1">
      <c r="A1462" s="15"/>
      <c r="B1462" s="268"/>
      <c r="C1462" s="269"/>
      <c r="D1462" s="248" t="s">
        <v>166</v>
      </c>
      <c r="E1462" s="270" t="s">
        <v>1</v>
      </c>
      <c r="F1462" s="271" t="s">
        <v>169</v>
      </c>
      <c r="G1462" s="269"/>
      <c r="H1462" s="272">
        <v>41.299999999999997</v>
      </c>
      <c r="I1462" s="273"/>
      <c r="J1462" s="269"/>
      <c r="K1462" s="269"/>
      <c r="L1462" s="274"/>
      <c r="M1462" s="275"/>
      <c r="N1462" s="276"/>
      <c r="O1462" s="276"/>
      <c r="P1462" s="276"/>
      <c r="Q1462" s="276"/>
      <c r="R1462" s="276"/>
      <c r="S1462" s="276"/>
      <c r="T1462" s="277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15"/>
      <c r="AT1462" s="278" t="s">
        <v>166</v>
      </c>
      <c r="AU1462" s="278" t="s">
        <v>81</v>
      </c>
      <c r="AV1462" s="15" t="s">
        <v>165</v>
      </c>
      <c r="AW1462" s="15" t="s">
        <v>30</v>
      </c>
      <c r="AX1462" s="15" t="s">
        <v>79</v>
      </c>
      <c r="AY1462" s="278" t="s">
        <v>158</v>
      </c>
    </row>
    <row r="1463" s="2" customFormat="1" ht="21.75" customHeight="1">
      <c r="A1463" s="39"/>
      <c r="B1463" s="40"/>
      <c r="C1463" s="233" t="s">
        <v>1344</v>
      </c>
      <c r="D1463" s="233" t="s">
        <v>160</v>
      </c>
      <c r="E1463" s="234" t="s">
        <v>2407</v>
      </c>
      <c r="F1463" s="235" t="s">
        <v>2408</v>
      </c>
      <c r="G1463" s="236" t="s">
        <v>329</v>
      </c>
      <c r="H1463" s="237">
        <v>2</v>
      </c>
      <c r="I1463" s="238"/>
      <c r="J1463" s="239">
        <f>ROUND(I1463*H1463,2)</f>
        <v>0</v>
      </c>
      <c r="K1463" s="235" t="s">
        <v>164</v>
      </c>
      <c r="L1463" s="45"/>
      <c r="M1463" s="240" t="s">
        <v>1</v>
      </c>
      <c r="N1463" s="241" t="s">
        <v>40</v>
      </c>
      <c r="O1463" s="93"/>
      <c r="P1463" s="242">
        <f>O1463*H1463</f>
        <v>0</v>
      </c>
      <c r="Q1463" s="242">
        <v>0.0036600000000000001</v>
      </c>
      <c r="R1463" s="242">
        <f>Q1463*H1463</f>
        <v>0.0073200000000000001</v>
      </c>
      <c r="S1463" s="242">
        <v>0</v>
      </c>
      <c r="T1463" s="243">
        <f>S1463*H1463</f>
        <v>0</v>
      </c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R1463" s="244" t="s">
        <v>210</v>
      </c>
      <c r="AT1463" s="244" t="s">
        <v>160</v>
      </c>
      <c r="AU1463" s="244" t="s">
        <v>81</v>
      </c>
      <c r="AY1463" s="18" t="s">
        <v>158</v>
      </c>
      <c r="BE1463" s="245">
        <f>IF(N1463="základní",J1463,0)</f>
        <v>0</v>
      </c>
      <c r="BF1463" s="245">
        <f>IF(N1463="snížená",J1463,0)</f>
        <v>0</v>
      </c>
      <c r="BG1463" s="245">
        <f>IF(N1463="zákl. přenesená",J1463,0)</f>
        <v>0</v>
      </c>
      <c r="BH1463" s="245">
        <f>IF(N1463="sníž. přenesená",J1463,0)</f>
        <v>0</v>
      </c>
      <c r="BI1463" s="245">
        <f>IF(N1463="nulová",J1463,0)</f>
        <v>0</v>
      </c>
      <c r="BJ1463" s="18" t="s">
        <v>165</v>
      </c>
      <c r="BK1463" s="245">
        <f>ROUND(I1463*H1463,2)</f>
        <v>0</v>
      </c>
      <c r="BL1463" s="18" t="s">
        <v>210</v>
      </c>
      <c r="BM1463" s="244" t="s">
        <v>2409</v>
      </c>
    </row>
    <row r="1464" s="2" customFormat="1" ht="21.75" customHeight="1">
      <c r="A1464" s="39"/>
      <c r="B1464" s="40"/>
      <c r="C1464" s="233" t="s">
        <v>2410</v>
      </c>
      <c r="D1464" s="233" t="s">
        <v>160</v>
      </c>
      <c r="E1464" s="234" t="s">
        <v>2411</v>
      </c>
      <c r="F1464" s="235" t="s">
        <v>2412</v>
      </c>
      <c r="G1464" s="236" t="s">
        <v>198</v>
      </c>
      <c r="H1464" s="237">
        <v>24.649999999999999</v>
      </c>
      <c r="I1464" s="238"/>
      <c r="J1464" s="239">
        <f>ROUND(I1464*H1464,2)</f>
        <v>0</v>
      </c>
      <c r="K1464" s="235" t="s">
        <v>164</v>
      </c>
      <c r="L1464" s="45"/>
      <c r="M1464" s="240" t="s">
        <v>1</v>
      </c>
      <c r="N1464" s="241" t="s">
        <v>40</v>
      </c>
      <c r="O1464" s="93"/>
      <c r="P1464" s="242">
        <f>O1464*H1464</f>
        <v>0</v>
      </c>
      <c r="Q1464" s="242">
        <v>0.00216</v>
      </c>
      <c r="R1464" s="242">
        <f>Q1464*H1464</f>
        <v>0.053244</v>
      </c>
      <c r="S1464" s="242">
        <v>0</v>
      </c>
      <c r="T1464" s="243">
        <f>S1464*H1464</f>
        <v>0</v>
      </c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R1464" s="244" t="s">
        <v>210</v>
      </c>
      <c r="AT1464" s="244" t="s">
        <v>160</v>
      </c>
      <c r="AU1464" s="244" t="s">
        <v>81</v>
      </c>
      <c r="AY1464" s="18" t="s">
        <v>158</v>
      </c>
      <c r="BE1464" s="245">
        <f>IF(N1464="základní",J1464,0)</f>
        <v>0</v>
      </c>
      <c r="BF1464" s="245">
        <f>IF(N1464="snížená",J1464,0)</f>
        <v>0</v>
      </c>
      <c r="BG1464" s="245">
        <f>IF(N1464="zákl. přenesená",J1464,0)</f>
        <v>0</v>
      </c>
      <c r="BH1464" s="245">
        <f>IF(N1464="sníž. přenesená",J1464,0)</f>
        <v>0</v>
      </c>
      <c r="BI1464" s="245">
        <f>IF(N1464="nulová",J1464,0)</f>
        <v>0</v>
      </c>
      <c r="BJ1464" s="18" t="s">
        <v>165</v>
      </c>
      <c r="BK1464" s="245">
        <f>ROUND(I1464*H1464,2)</f>
        <v>0</v>
      </c>
      <c r="BL1464" s="18" t="s">
        <v>210</v>
      </c>
      <c r="BM1464" s="244" t="s">
        <v>2413</v>
      </c>
    </row>
    <row r="1465" s="14" customFormat="1">
      <c r="A1465" s="14"/>
      <c r="B1465" s="257"/>
      <c r="C1465" s="258"/>
      <c r="D1465" s="248" t="s">
        <v>166</v>
      </c>
      <c r="E1465" s="259" t="s">
        <v>1</v>
      </c>
      <c r="F1465" s="260" t="s">
        <v>2414</v>
      </c>
      <c r="G1465" s="258"/>
      <c r="H1465" s="261">
        <v>24.649999999999999</v>
      </c>
      <c r="I1465" s="262"/>
      <c r="J1465" s="258"/>
      <c r="K1465" s="258"/>
      <c r="L1465" s="263"/>
      <c r="M1465" s="264"/>
      <c r="N1465" s="265"/>
      <c r="O1465" s="265"/>
      <c r="P1465" s="265"/>
      <c r="Q1465" s="265"/>
      <c r="R1465" s="265"/>
      <c r="S1465" s="265"/>
      <c r="T1465" s="266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67" t="s">
        <v>166</v>
      </c>
      <c r="AU1465" s="267" t="s">
        <v>81</v>
      </c>
      <c r="AV1465" s="14" t="s">
        <v>81</v>
      </c>
      <c r="AW1465" s="14" t="s">
        <v>30</v>
      </c>
      <c r="AX1465" s="14" t="s">
        <v>73</v>
      </c>
      <c r="AY1465" s="267" t="s">
        <v>158</v>
      </c>
    </row>
    <row r="1466" s="15" customFormat="1">
      <c r="A1466" s="15"/>
      <c r="B1466" s="268"/>
      <c r="C1466" s="269"/>
      <c r="D1466" s="248" t="s">
        <v>166</v>
      </c>
      <c r="E1466" s="270" t="s">
        <v>1</v>
      </c>
      <c r="F1466" s="271" t="s">
        <v>169</v>
      </c>
      <c r="G1466" s="269"/>
      <c r="H1466" s="272">
        <v>24.649999999999999</v>
      </c>
      <c r="I1466" s="273"/>
      <c r="J1466" s="269"/>
      <c r="K1466" s="269"/>
      <c r="L1466" s="274"/>
      <c r="M1466" s="275"/>
      <c r="N1466" s="276"/>
      <c r="O1466" s="276"/>
      <c r="P1466" s="276"/>
      <c r="Q1466" s="276"/>
      <c r="R1466" s="276"/>
      <c r="S1466" s="276"/>
      <c r="T1466" s="277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78" t="s">
        <v>166</v>
      </c>
      <c r="AU1466" s="278" t="s">
        <v>81</v>
      </c>
      <c r="AV1466" s="15" t="s">
        <v>165</v>
      </c>
      <c r="AW1466" s="15" t="s">
        <v>30</v>
      </c>
      <c r="AX1466" s="15" t="s">
        <v>79</v>
      </c>
      <c r="AY1466" s="278" t="s">
        <v>158</v>
      </c>
    </row>
    <row r="1467" s="2" customFormat="1" ht="21.75" customHeight="1">
      <c r="A1467" s="39"/>
      <c r="B1467" s="40"/>
      <c r="C1467" s="233" t="s">
        <v>1348</v>
      </c>
      <c r="D1467" s="233" t="s">
        <v>160</v>
      </c>
      <c r="E1467" s="234" t="s">
        <v>2415</v>
      </c>
      <c r="F1467" s="235" t="s">
        <v>2416</v>
      </c>
      <c r="G1467" s="236" t="s">
        <v>198</v>
      </c>
      <c r="H1467" s="237">
        <v>48.475999999999999</v>
      </c>
      <c r="I1467" s="238"/>
      <c r="J1467" s="239">
        <f>ROUND(I1467*H1467,2)</f>
        <v>0</v>
      </c>
      <c r="K1467" s="235" t="s">
        <v>164</v>
      </c>
      <c r="L1467" s="45"/>
      <c r="M1467" s="240" t="s">
        <v>1</v>
      </c>
      <c r="N1467" s="241" t="s">
        <v>40</v>
      </c>
      <c r="O1467" s="93"/>
      <c r="P1467" s="242">
        <f>O1467*H1467</f>
        <v>0</v>
      </c>
      <c r="Q1467" s="242">
        <v>0.0016900000000000001</v>
      </c>
      <c r="R1467" s="242">
        <f>Q1467*H1467</f>
        <v>0.081924440000000001</v>
      </c>
      <c r="S1467" s="242">
        <v>0</v>
      </c>
      <c r="T1467" s="243">
        <f>S1467*H1467</f>
        <v>0</v>
      </c>
      <c r="U1467" s="39"/>
      <c r="V1467" s="39"/>
      <c r="W1467" s="39"/>
      <c r="X1467" s="39"/>
      <c r="Y1467" s="39"/>
      <c r="Z1467" s="39"/>
      <c r="AA1467" s="39"/>
      <c r="AB1467" s="39"/>
      <c r="AC1467" s="39"/>
      <c r="AD1467" s="39"/>
      <c r="AE1467" s="39"/>
      <c r="AR1467" s="244" t="s">
        <v>210</v>
      </c>
      <c r="AT1467" s="244" t="s">
        <v>160</v>
      </c>
      <c r="AU1467" s="244" t="s">
        <v>81</v>
      </c>
      <c r="AY1467" s="18" t="s">
        <v>158</v>
      </c>
      <c r="BE1467" s="245">
        <f>IF(N1467="základní",J1467,0)</f>
        <v>0</v>
      </c>
      <c r="BF1467" s="245">
        <f>IF(N1467="snížená",J1467,0)</f>
        <v>0</v>
      </c>
      <c r="BG1467" s="245">
        <f>IF(N1467="zákl. přenesená",J1467,0)</f>
        <v>0</v>
      </c>
      <c r="BH1467" s="245">
        <f>IF(N1467="sníž. přenesená",J1467,0)</f>
        <v>0</v>
      </c>
      <c r="BI1467" s="245">
        <f>IF(N1467="nulová",J1467,0)</f>
        <v>0</v>
      </c>
      <c r="BJ1467" s="18" t="s">
        <v>165</v>
      </c>
      <c r="BK1467" s="245">
        <f>ROUND(I1467*H1467,2)</f>
        <v>0</v>
      </c>
      <c r="BL1467" s="18" t="s">
        <v>210</v>
      </c>
      <c r="BM1467" s="244" t="s">
        <v>2417</v>
      </c>
    </row>
    <row r="1468" s="14" customFormat="1">
      <c r="A1468" s="14"/>
      <c r="B1468" s="257"/>
      <c r="C1468" s="258"/>
      <c r="D1468" s="248" t="s">
        <v>166</v>
      </c>
      <c r="E1468" s="259" t="s">
        <v>1</v>
      </c>
      <c r="F1468" s="260" t="s">
        <v>2418</v>
      </c>
      <c r="G1468" s="258"/>
      <c r="H1468" s="261">
        <v>48.475999999999999</v>
      </c>
      <c r="I1468" s="262"/>
      <c r="J1468" s="258"/>
      <c r="K1468" s="258"/>
      <c r="L1468" s="263"/>
      <c r="M1468" s="264"/>
      <c r="N1468" s="265"/>
      <c r="O1468" s="265"/>
      <c r="P1468" s="265"/>
      <c r="Q1468" s="265"/>
      <c r="R1468" s="265"/>
      <c r="S1468" s="265"/>
      <c r="T1468" s="266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67" t="s">
        <v>166</v>
      </c>
      <c r="AU1468" s="267" t="s">
        <v>81</v>
      </c>
      <c r="AV1468" s="14" t="s">
        <v>81</v>
      </c>
      <c r="AW1468" s="14" t="s">
        <v>30</v>
      </c>
      <c r="AX1468" s="14" t="s">
        <v>73</v>
      </c>
      <c r="AY1468" s="267" t="s">
        <v>158</v>
      </c>
    </row>
    <row r="1469" s="15" customFormat="1">
      <c r="A1469" s="15"/>
      <c r="B1469" s="268"/>
      <c r="C1469" s="269"/>
      <c r="D1469" s="248" t="s">
        <v>166</v>
      </c>
      <c r="E1469" s="270" t="s">
        <v>1</v>
      </c>
      <c r="F1469" s="271" t="s">
        <v>169</v>
      </c>
      <c r="G1469" s="269"/>
      <c r="H1469" s="272">
        <v>48.475999999999999</v>
      </c>
      <c r="I1469" s="273"/>
      <c r="J1469" s="269"/>
      <c r="K1469" s="269"/>
      <c r="L1469" s="274"/>
      <c r="M1469" s="275"/>
      <c r="N1469" s="276"/>
      <c r="O1469" s="276"/>
      <c r="P1469" s="276"/>
      <c r="Q1469" s="276"/>
      <c r="R1469" s="276"/>
      <c r="S1469" s="276"/>
      <c r="T1469" s="277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78" t="s">
        <v>166</v>
      </c>
      <c r="AU1469" s="278" t="s">
        <v>81</v>
      </c>
      <c r="AV1469" s="15" t="s">
        <v>165</v>
      </c>
      <c r="AW1469" s="15" t="s">
        <v>30</v>
      </c>
      <c r="AX1469" s="15" t="s">
        <v>79</v>
      </c>
      <c r="AY1469" s="278" t="s">
        <v>158</v>
      </c>
    </row>
    <row r="1470" s="2" customFormat="1" ht="21.75" customHeight="1">
      <c r="A1470" s="39"/>
      <c r="B1470" s="40"/>
      <c r="C1470" s="233" t="s">
        <v>2419</v>
      </c>
      <c r="D1470" s="233" t="s">
        <v>160</v>
      </c>
      <c r="E1470" s="234" t="s">
        <v>2420</v>
      </c>
      <c r="F1470" s="235" t="s">
        <v>2421</v>
      </c>
      <c r="G1470" s="236" t="s">
        <v>329</v>
      </c>
      <c r="H1470" s="237">
        <v>6</v>
      </c>
      <c r="I1470" s="238"/>
      <c r="J1470" s="239">
        <f>ROUND(I1470*H1470,2)</f>
        <v>0</v>
      </c>
      <c r="K1470" s="235" t="s">
        <v>164</v>
      </c>
      <c r="L1470" s="45"/>
      <c r="M1470" s="240" t="s">
        <v>1</v>
      </c>
      <c r="N1470" s="241" t="s">
        <v>40</v>
      </c>
      <c r="O1470" s="93"/>
      <c r="P1470" s="242">
        <f>O1470*H1470</f>
        <v>0</v>
      </c>
      <c r="Q1470" s="242">
        <v>0.00036000000000000002</v>
      </c>
      <c r="R1470" s="242">
        <f>Q1470*H1470</f>
        <v>0.00216</v>
      </c>
      <c r="S1470" s="242">
        <v>0</v>
      </c>
      <c r="T1470" s="243">
        <f>S1470*H1470</f>
        <v>0</v>
      </c>
      <c r="U1470" s="39"/>
      <c r="V1470" s="39"/>
      <c r="W1470" s="39"/>
      <c r="X1470" s="39"/>
      <c r="Y1470" s="39"/>
      <c r="Z1470" s="39"/>
      <c r="AA1470" s="39"/>
      <c r="AB1470" s="39"/>
      <c r="AC1470" s="39"/>
      <c r="AD1470" s="39"/>
      <c r="AE1470" s="39"/>
      <c r="AR1470" s="244" t="s">
        <v>210</v>
      </c>
      <c r="AT1470" s="244" t="s">
        <v>160</v>
      </c>
      <c r="AU1470" s="244" t="s">
        <v>81</v>
      </c>
      <c r="AY1470" s="18" t="s">
        <v>158</v>
      </c>
      <c r="BE1470" s="245">
        <f>IF(N1470="základní",J1470,0)</f>
        <v>0</v>
      </c>
      <c r="BF1470" s="245">
        <f>IF(N1470="snížená",J1470,0)</f>
        <v>0</v>
      </c>
      <c r="BG1470" s="245">
        <f>IF(N1470="zákl. přenesená",J1470,0)</f>
        <v>0</v>
      </c>
      <c r="BH1470" s="245">
        <f>IF(N1470="sníž. přenesená",J1470,0)</f>
        <v>0</v>
      </c>
      <c r="BI1470" s="245">
        <f>IF(N1470="nulová",J1470,0)</f>
        <v>0</v>
      </c>
      <c r="BJ1470" s="18" t="s">
        <v>165</v>
      </c>
      <c r="BK1470" s="245">
        <f>ROUND(I1470*H1470,2)</f>
        <v>0</v>
      </c>
      <c r="BL1470" s="18" t="s">
        <v>210</v>
      </c>
      <c r="BM1470" s="244" t="s">
        <v>2422</v>
      </c>
    </row>
    <row r="1471" s="2" customFormat="1" ht="21.75" customHeight="1">
      <c r="A1471" s="39"/>
      <c r="B1471" s="40"/>
      <c r="C1471" s="233" t="s">
        <v>2423</v>
      </c>
      <c r="D1471" s="233" t="s">
        <v>160</v>
      </c>
      <c r="E1471" s="234" t="s">
        <v>2424</v>
      </c>
      <c r="F1471" s="235" t="s">
        <v>2425</v>
      </c>
      <c r="G1471" s="236" t="s">
        <v>198</v>
      </c>
      <c r="H1471" s="237">
        <v>21</v>
      </c>
      <c r="I1471" s="238"/>
      <c r="J1471" s="239">
        <f>ROUND(I1471*H1471,2)</f>
        <v>0</v>
      </c>
      <c r="K1471" s="235" t="s">
        <v>164</v>
      </c>
      <c r="L1471" s="45"/>
      <c r="M1471" s="240" t="s">
        <v>1</v>
      </c>
      <c r="N1471" s="241" t="s">
        <v>40</v>
      </c>
      <c r="O1471" s="93"/>
      <c r="P1471" s="242">
        <f>O1471*H1471</f>
        <v>0</v>
      </c>
      <c r="Q1471" s="242">
        <v>0.0021700000000000001</v>
      </c>
      <c r="R1471" s="242">
        <f>Q1471*H1471</f>
        <v>0.045569999999999999</v>
      </c>
      <c r="S1471" s="242">
        <v>0</v>
      </c>
      <c r="T1471" s="243">
        <f>S1471*H1471</f>
        <v>0</v>
      </c>
      <c r="U1471" s="39"/>
      <c r="V1471" s="39"/>
      <c r="W1471" s="39"/>
      <c r="X1471" s="39"/>
      <c r="Y1471" s="39"/>
      <c r="Z1471" s="39"/>
      <c r="AA1471" s="39"/>
      <c r="AB1471" s="39"/>
      <c r="AC1471" s="39"/>
      <c r="AD1471" s="39"/>
      <c r="AE1471" s="39"/>
      <c r="AR1471" s="244" t="s">
        <v>210</v>
      </c>
      <c r="AT1471" s="244" t="s">
        <v>160</v>
      </c>
      <c r="AU1471" s="244" t="s">
        <v>81</v>
      </c>
      <c r="AY1471" s="18" t="s">
        <v>158</v>
      </c>
      <c r="BE1471" s="245">
        <f>IF(N1471="základní",J1471,0)</f>
        <v>0</v>
      </c>
      <c r="BF1471" s="245">
        <f>IF(N1471="snížená",J1471,0)</f>
        <v>0</v>
      </c>
      <c r="BG1471" s="245">
        <f>IF(N1471="zákl. přenesená",J1471,0)</f>
        <v>0</v>
      </c>
      <c r="BH1471" s="245">
        <f>IF(N1471="sníž. přenesená",J1471,0)</f>
        <v>0</v>
      </c>
      <c r="BI1471" s="245">
        <f>IF(N1471="nulová",J1471,0)</f>
        <v>0</v>
      </c>
      <c r="BJ1471" s="18" t="s">
        <v>165</v>
      </c>
      <c r="BK1471" s="245">
        <f>ROUND(I1471*H1471,2)</f>
        <v>0</v>
      </c>
      <c r="BL1471" s="18" t="s">
        <v>210</v>
      </c>
      <c r="BM1471" s="244" t="s">
        <v>2426</v>
      </c>
    </row>
    <row r="1472" s="14" customFormat="1">
      <c r="A1472" s="14"/>
      <c r="B1472" s="257"/>
      <c r="C1472" s="258"/>
      <c r="D1472" s="248" t="s">
        <v>166</v>
      </c>
      <c r="E1472" s="259" t="s">
        <v>1</v>
      </c>
      <c r="F1472" s="260" t="s">
        <v>2427</v>
      </c>
      <c r="G1472" s="258"/>
      <c r="H1472" s="261">
        <v>21</v>
      </c>
      <c r="I1472" s="262"/>
      <c r="J1472" s="258"/>
      <c r="K1472" s="258"/>
      <c r="L1472" s="263"/>
      <c r="M1472" s="264"/>
      <c r="N1472" s="265"/>
      <c r="O1472" s="265"/>
      <c r="P1472" s="265"/>
      <c r="Q1472" s="265"/>
      <c r="R1472" s="265"/>
      <c r="S1472" s="265"/>
      <c r="T1472" s="266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67" t="s">
        <v>166</v>
      </c>
      <c r="AU1472" s="267" t="s">
        <v>81</v>
      </c>
      <c r="AV1472" s="14" t="s">
        <v>81</v>
      </c>
      <c r="AW1472" s="14" t="s">
        <v>30</v>
      </c>
      <c r="AX1472" s="14" t="s">
        <v>73</v>
      </c>
      <c r="AY1472" s="267" t="s">
        <v>158</v>
      </c>
    </row>
    <row r="1473" s="15" customFormat="1">
      <c r="A1473" s="15"/>
      <c r="B1473" s="268"/>
      <c r="C1473" s="269"/>
      <c r="D1473" s="248" t="s">
        <v>166</v>
      </c>
      <c r="E1473" s="270" t="s">
        <v>1</v>
      </c>
      <c r="F1473" s="271" t="s">
        <v>169</v>
      </c>
      <c r="G1473" s="269"/>
      <c r="H1473" s="272">
        <v>21</v>
      </c>
      <c r="I1473" s="273"/>
      <c r="J1473" s="269"/>
      <c r="K1473" s="269"/>
      <c r="L1473" s="274"/>
      <c r="M1473" s="275"/>
      <c r="N1473" s="276"/>
      <c r="O1473" s="276"/>
      <c r="P1473" s="276"/>
      <c r="Q1473" s="276"/>
      <c r="R1473" s="276"/>
      <c r="S1473" s="276"/>
      <c r="T1473" s="277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78" t="s">
        <v>166</v>
      </c>
      <c r="AU1473" s="278" t="s">
        <v>81</v>
      </c>
      <c r="AV1473" s="15" t="s">
        <v>165</v>
      </c>
      <c r="AW1473" s="15" t="s">
        <v>30</v>
      </c>
      <c r="AX1473" s="15" t="s">
        <v>79</v>
      </c>
      <c r="AY1473" s="278" t="s">
        <v>158</v>
      </c>
    </row>
    <row r="1474" s="2" customFormat="1" ht="21.75" customHeight="1">
      <c r="A1474" s="39"/>
      <c r="B1474" s="40"/>
      <c r="C1474" s="233" t="s">
        <v>2428</v>
      </c>
      <c r="D1474" s="233" t="s">
        <v>160</v>
      </c>
      <c r="E1474" s="234" t="s">
        <v>2429</v>
      </c>
      <c r="F1474" s="235" t="s">
        <v>2430</v>
      </c>
      <c r="G1474" s="236" t="s">
        <v>253</v>
      </c>
      <c r="H1474" s="237">
        <v>2.9990000000000001</v>
      </c>
      <c r="I1474" s="238"/>
      <c r="J1474" s="239">
        <f>ROUND(I1474*H1474,2)</f>
        <v>0</v>
      </c>
      <c r="K1474" s="235" t="s">
        <v>164</v>
      </c>
      <c r="L1474" s="45"/>
      <c r="M1474" s="240" t="s">
        <v>1</v>
      </c>
      <c r="N1474" s="241" t="s">
        <v>40</v>
      </c>
      <c r="O1474" s="93"/>
      <c r="P1474" s="242">
        <f>O1474*H1474</f>
        <v>0</v>
      </c>
      <c r="Q1474" s="242">
        <v>0</v>
      </c>
      <c r="R1474" s="242">
        <f>Q1474*H1474</f>
        <v>0</v>
      </c>
      <c r="S1474" s="242">
        <v>0</v>
      </c>
      <c r="T1474" s="243">
        <f>S1474*H1474</f>
        <v>0</v>
      </c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R1474" s="244" t="s">
        <v>210</v>
      </c>
      <c r="AT1474" s="244" t="s">
        <v>160</v>
      </c>
      <c r="AU1474" s="244" t="s">
        <v>81</v>
      </c>
      <c r="AY1474" s="18" t="s">
        <v>158</v>
      </c>
      <c r="BE1474" s="245">
        <f>IF(N1474="základní",J1474,0)</f>
        <v>0</v>
      </c>
      <c r="BF1474" s="245">
        <f>IF(N1474="snížená",J1474,0)</f>
        <v>0</v>
      </c>
      <c r="BG1474" s="245">
        <f>IF(N1474="zákl. přenesená",J1474,0)</f>
        <v>0</v>
      </c>
      <c r="BH1474" s="245">
        <f>IF(N1474="sníž. přenesená",J1474,0)</f>
        <v>0</v>
      </c>
      <c r="BI1474" s="245">
        <f>IF(N1474="nulová",J1474,0)</f>
        <v>0</v>
      </c>
      <c r="BJ1474" s="18" t="s">
        <v>165</v>
      </c>
      <c r="BK1474" s="245">
        <f>ROUND(I1474*H1474,2)</f>
        <v>0</v>
      </c>
      <c r="BL1474" s="18" t="s">
        <v>210</v>
      </c>
      <c r="BM1474" s="244" t="s">
        <v>2431</v>
      </c>
    </row>
    <row r="1475" s="12" customFormat="1" ht="22.8" customHeight="1">
      <c r="A1475" s="12"/>
      <c r="B1475" s="217"/>
      <c r="C1475" s="218"/>
      <c r="D1475" s="219" t="s">
        <v>72</v>
      </c>
      <c r="E1475" s="231" t="s">
        <v>2432</v>
      </c>
      <c r="F1475" s="231" t="s">
        <v>2433</v>
      </c>
      <c r="G1475" s="218"/>
      <c r="H1475" s="218"/>
      <c r="I1475" s="221"/>
      <c r="J1475" s="232">
        <f>BK1475</f>
        <v>0</v>
      </c>
      <c r="K1475" s="218"/>
      <c r="L1475" s="223"/>
      <c r="M1475" s="224"/>
      <c r="N1475" s="225"/>
      <c r="O1475" s="225"/>
      <c r="P1475" s="226">
        <f>SUM(P1476:P1491)</f>
        <v>0</v>
      </c>
      <c r="Q1475" s="225"/>
      <c r="R1475" s="226">
        <f>SUM(R1476:R1491)</f>
        <v>0.059513209999999997</v>
      </c>
      <c r="S1475" s="225"/>
      <c r="T1475" s="227">
        <f>SUM(T1476:T1491)</f>
        <v>3.2082712600000001</v>
      </c>
      <c r="U1475" s="12"/>
      <c r="V1475" s="12"/>
      <c r="W1475" s="12"/>
      <c r="X1475" s="12"/>
      <c r="Y1475" s="12"/>
      <c r="Z1475" s="12"/>
      <c r="AA1475" s="12"/>
      <c r="AB1475" s="12"/>
      <c r="AC1475" s="12"/>
      <c r="AD1475" s="12"/>
      <c r="AE1475" s="12"/>
      <c r="AR1475" s="228" t="s">
        <v>81</v>
      </c>
      <c r="AT1475" s="229" t="s">
        <v>72</v>
      </c>
      <c r="AU1475" s="229" t="s">
        <v>79</v>
      </c>
      <c r="AY1475" s="228" t="s">
        <v>158</v>
      </c>
      <c r="BK1475" s="230">
        <f>SUM(BK1476:BK1491)</f>
        <v>0</v>
      </c>
    </row>
    <row r="1476" s="2" customFormat="1" ht="21.75" customHeight="1">
      <c r="A1476" s="39"/>
      <c r="B1476" s="40"/>
      <c r="C1476" s="233" t="s">
        <v>1358</v>
      </c>
      <c r="D1476" s="233" t="s">
        <v>160</v>
      </c>
      <c r="E1476" s="234" t="s">
        <v>2434</v>
      </c>
      <c r="F1476" s="235" t="s">
        <v>2435</v>
      </c>
      <c r="G1476" s="236" t="s">
        <v>163</v>
      </c>
      <c r="H1476" s="237">
        <v>173.38</v>
      </c>
      <c r="I1476" s="238"/>
      <c r="J1476" s="239">
        <f>ROUND(I1476*H1476,2)</f>
        <v>0</v>
      </c>
      <c r="K1476" s="235" t="s">
        <v>164</v>
      </c>
      <c r="L1476" s="45"/>
      <c r="M1476" s="240" t="s">
        <v>1</v>
      </c>
      <c r="N1476" s="241" t="s">
        <v>40</v>
      </c>
      <c r="O1476" s="93"/>
      <c r="P1476" s="242">
        <f>O1476*H1476</f>
        <v>0</v>
      </c>
      <c r="Q1476" s="242">
        <v>0</v>
      </c>
      <c r="R1476" s="242">
        <f>Q1476*H1476</f>
        <v>0</v>
      </c>
      <c r="S1476" s="242">
        <v>0.017780000000000001</v>
      </c>
      <c r="T1476" s="243">
        <f>S1476*H1476</f>
        <v>3.0826964000000001</v>
      </c>
      <c r="U1476" s="39"/>
      <c r="V1476" s="39"/>
      <c r="W1476" s="39"/>
      <c r="X1476" s="39"/>
      <c r="Y1476" s="39"/>
      <c r="Z1476" s="39"/>
      <c r="AA1476" s="39"/>
      <c r="AB1476" s="39"/>
      <c r="AC1476" s="39"/>
      <c r="AD1476" s="39"/>
      <c r="AE1476" s="39"/>
      <c r="AR1476" s="244" t="s">
        <v>210</v>
      </c>
      <c r="AT1476" s="244" t="s">
        <v>160</v>
      </c>
      <c r="AU1476" s="244" t="s">
        <v>81</v>
      </c>
      <c r="AY1476" s="18" t="s">
        <v>158</v>
      </c>
      <c r="BE1476" s="245">
        <f>IF(N1476="základní",J1476,0)</f>
        <v>0</v>
      </c>
      <c r="BF1476" s="245">
        <f>IF(N1476="snížená",J1476,0)</f>
        <v>0</v>
      </c>
      <c r="BG1476" s="245">
        <f>IF(N1476="zákl. přenesená",J1476,0)</f>
        <v>0</v>
      </c>
      <c r="BH1476" s="245">
        <f>IF(N1476="sníž. přenesená",J1476,0)</f>
        <v>0</v>
      </c>
      <c r="BI1476" s="245">
        <f>IF(N1476="nulová",J1476,0)</f>
        <v>0</v>
      </c>
      <c r="BJ1476" s="18" t="s">
        <v>165</v>
      </c>
      <c r="BK1476" s="245">
        <f>ROUND(I1476*H1476,2)</f>
        <v>0</v>
      </c>
      <c r="BL1476" s="18" t="s">
        <v>210</v>
      </c>
      <c r="BM1476" s="244" t="s">
        <v>2436</v>
      </c>
    </row>
    <row r="1477" s="14" customFormat="1">
      <c r="A1477" s="14"/>
      <c r="B1477" s="257"/>
      <c r="C1477" s="258"/>
      <c r="D1477" s="248" t="s">
        <v>166</v>
      </c>
      <c r="E1477" s="259" t="s">
        <v>1</v>
      </c>
      <c r="F1477" s="260" t="s">
        <v>2437</v>
      </c>
      <c r="G1477" s="258"/>
      <c r="H1477" s="261">
        <v>173.38</v>
      </c>
      <c r="I1477" s="262"/>
      <c r="J1477" s="258"/>
      <c r="K1477" s="258"/>
      <c r="L1477" s="263"/>
      <c r="M1477" s="264"/>
      <c r="N1477" s="265"/>
      <c r="O1477" s="265"/>
      <c r="P1477" s="265"/>
      <c r="Q1477" s="265"/>
      <c r="R1477" s="265"/>
      <c r="S1477" s="265"/>
      <c r="T1477" s="266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67" t="s">
        <v>166</v>
      </c>
      <c r="AU1477" s="267" t="s">
        <v>81</v>
      </c>
      <c r="AV1477" s="14" t="s">
        <v>81</v>
      </c>
      <c r="AW1477" s="14" t="s">
        <v>30</v>
      </c>
      <c r="AX1477" s="14" t="s">
        <v>73</v>
      </c>
      <c r="AY1477" s="267" t="s">
        <v>158</v>
      </c>
    </row>
    <row r="1478" s="15" customFormat="1">
      <c r="A1478" s="15"/>
      <c r="B1478" s="268"/>
      <c r="C1478" s="269"/>
      <c r="D1478" s="248" t="s">
        <v>166</v>
      </c>
      <c r="E1478" s="270" t="s">
        <v>1</v>
      </c>
      <c r="F1478" s="271" t="s">
        <v>169</v>
      </c>
      <c r="G1478" s="269"/>
      <c r="H1478" s="272">
        <v>173.38</v>
      </c>
      <c r="I1478" s="273"/>
      <c r="J1478" s="269"/>
      <c r="K1478" s="269"/>
      <c r="L1478" s="274"/>
      <c r="M1478" s="275"/>
      <c r="N1478" s="276"/>
      <c r="O1478" s="276"/>
      <c r="P1478" s="276"/>
      <c r="Q1478" s="276"/>
      <c r="R1478" s="276"/>
      <c r="S1478" s="276"/>
      <c r="T1478" s="277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78" t="s">
        <v>166</v>
      </c>
      <c r="AU1478" s="278" t="s">
        <v>81</v>
      </c>
      <c r="AV1478" s="15" t="s">
        <v>165</v>
      </c>
      <c r="AW1478" s="15" t="s">
        <v>30</v>
      </c>
      <c r="AX1478" s="15" t="s">
        <v>79</v>
      </c>
      <c r="AY1478" s="278" t="s">
        <v>158</v>
      </c>
    </row>
    <row r="1479" s="2" customFormat="1" ht="33" customHeight="1">
      <c r="A1479" s="39"/>
      <c r="B1479" s="40"/>
      <c r="C1479" s="233" t="s">
        <v>2438</v>
      </c>
      <c r="D1479" s="233" t="s">
        <v>160</v>
      </c>
      <c r="E1479" s="234" t="s">
        <v>2439</v>
      </c>
      <c r="F1479" s="235" t="s">
        <v>2440</v>
      </c>
      <c r="G1479" s="236" t="s">
        <v>198</v>
      </c>
      <c r="H1479" s="237">
        <v>27.122</v>
      </c>
      <c r="I1479" s="238"/>
      <c r="J1479" s="239">
        <f>ROUND(I1479*H1479,2)</f>
        <v>0</v>
      </c>
      <c r="K1479" s="235" t="s">
        <v>164</v>
      </c>
      <c r="L1479" s="45"/>
      <c r="M1479" s="240" t="s">
        <v>1</v>
      </c>
      <c r="N1479" s="241" t="s">
        <v>40</v>
      </c>
      <c r="O1479" s="93"/>
      <c r="P1479" s="242">
        <f>O1479*H1479</f>
        <v>0</v>
      </c>
      <c r="Q1479" s="242">
        <v>0</v>
      </c>
      <c r="R1479" s="242">
        <f>Q1479*H1479</f>
        <v>0</v>
      </c>
      <c r="S1479" s="242">
        <v>0.0046299999999999996</v>
      </c>
      <c r="T1479" s="243">
        <f>S1479*H1479</f>
        <v>0.12557485999999998</v>
      </c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R1479" s="244" t="s">
        <v>210</v>
      </c>
      <c r="AT1479" s="244" t="s">
        <v>160</v>
      </c>
      <c r="AU1479" s="244" t="s">
        <v>81</v>
      </c>
      <c r="AY1479" s="18" t="s">
        <v>158</v>
      </c>
      <c r="BE1479" s="245">
        <f>IF(N1479="základní",J1479,0)</f>
        <v>0</v>
      </c>
      <c r="BF1479" s="245">
        <f>IF(N1479="snížená",J1479,0)</f>
        <v>0</v>
      </c>
      <c r="BG1479" s="245">
        <f>IF(N1479="zákl. přenesená",J1479,0)</f>
        <v>0</v>
      </c>
      <c r="BH1479" s="245">
        <f>IF(N1479="sníž. přenesená",J1479,0)</f>
        <v>0</v>
      </c>
      <c r="BI1479" s="245">
        <f>IF(N1479="nulová",J1479,0)</f>
        <v>0</v>
      </c>
      <c r="BJ1479" s="18" t="s">
        <v>165</v>
      </c>
      <c r="BK1479" s="245">
        <f>ROUND(I1479*H1479,2)</f>
        <v>0</v>
      </c>
      <c r="BL1479" s="18" t="s">
        <v>210</v>
      </c>
      <c r="BM1479" s="244" t="s">
        <v>2441</v>
      </c>
    </row>
    <row r="1480" s="14" customFormat="1">
      <c r="A1480" s="14"/>
      <c r="B1480" s="257"/>
      <c r="C1480" s="258"/>
      <c r="D1480" s="248" t="s">
        <v>166</v>
      </c>
      <c r="E1480" s="259" t="s">
        <v>1</v>
      </c>
      <c r="F1480" s="260" t="s">
        <v>2442</v>
      </c>
      <c r="G1480" s="258"/>
      <c r="H1480" s="261">
        <v>27.122</v>
      </c>
      <c r="I1480" s="262"/>
      <c r="J1480" s="258"/>
      <c r="K1480" s="258"/>
      <c r="L1480" s="263"/>
      <c r="M1480" s="264"/>
      <c r="N1480" s="265"/>
      <c r="O1480" s="265"/>
      <c r="P1480" s="265"/>
      <c r="Q1480" s="265"/>
      <c r="R1480" s="265"/>
      <c r="S1480" s="265"/>
      <c r="T1480" s="266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67" t="s">
        <v>166</v>
      </c>
      <c r="AU1480" s="267" t="s">
        <v>81</v>
      </c>
      <c r="AV1480" s="14" t="s">
        <v>81</v>
      </c>
      <c r="AW1480" s="14" t="s">
        <v>30</v>
      </c>
      <c r="AX1480" s="14" t="s">
        <v>73</v>
      </c>
      <c r="AY1480" s="267" t="s">
        <v>158</v>
      </c>
    </row>
    <row r="1481" s="15" customFormat="1">
      <c r="A1481" s="15"/>
      <c r="B1481" s="268"/>
      <c r="C1481" s="269"/>
      <c r="D1481" s="248" t="s">
        <v>166</v>
      </c>
      <c r="E1481" s="270" t="s">
        <v>1</v>
      </c>
      <c r="F1481" s="271" t="s">
        <v>169</v>
      </c>
      <c r="G1481" s="269"/>
      <c r="H1481" s="272">
        <v>27.122</v>
      </c>
      <c r="I1481" s="273"/>
      <c r="J1481" s="269"/>
      <c r="K1481" s="269"/>
      <c r="L1481" s="274"/>
      <c r="M1481" s="275"/>
      <c r="N1481" s="276"/>
      <c r="O1481" s="276"/>
      <c r="P1481" s="276"/>
      <c r="Q1481" s="276"/>
      <c r="R1481" s="276"/>
      <c r="S1481" s="276"/>
      <c r="T1481" s="277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78" t="s">
        <v>166</v>
      </c>
      <c r="AU1481" s="278" t="s">
        <v>81</v>
      </c>
      <c r="AV1481" s="15" t="s">
        <v>165</v>
      </c>
      <c r="AW1481" s="15" t="s">
        <v>30</v>
      </c>
      <c r="AX1481" s="15" t="s">
        <v>79</v>
      </c>
      <c r="AY1481" s="278" t="s">
        <v>158</v>
      </c>
    </row>
    <row r="1482" s="2" customFormat="1" ht="33" customHeight="1">
      <c r="A1482" s="39"/>
      <c r="B1482" s="40"/>
      <c r="C1482" s="233" t="s">
        <v>1362</v>
      </c>
      <c r="D1482" s="233" t="s">
        <v>160</v>
      </c>
      <c r="E1482" s="234" t="s">
        <v>2443</v>
      </c>
      <c r="F1482" s="235" t="s">
        <v>2444</v>
      </c>
      <c r="G1482" s="236" t="s">
        <v>163</v>
      </c>
      <c r="H1482" s="237">
        <v>362.88499999999999</v>
      </c>
      <c r="I1482" s="238"/>
      <c r="J1482" s="239">
        <f>ROUND(I1482*H1482,2)</f>
        <v>0</v>
      </c>
      <c r="K1482" s="235" t="s">
        <v>164</v>
      </c>
      <c r="L1482" s="45"/>
      <c r="M1482" s="240" t="s">
        <v>1</v>
      </c>
      <c r="N1482" s="241" t="s">
        <v>40</v>
      </c>
      <c r="O1482" s="93"/>
      <c r="P1482" s="242">
        <f>O1482*H1482</f>
        <v>0</v>
      </c>
      <c r="Q1482" s="242">
        <v>1.0000000000000001E-05</v>
      </c>
      <c r="R1482" s="242">
        <f>Q1482*H1482</f>
        <v>0.0036288500000000003</v>
      </c>
      <c r="S1482" s="242">
        <v>0</v>
      </c>
      <c r="T1482" s="243">
        <f>S1482*H1482</f>
        <v>0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44" t="s">
        <v>210</v>
      </c>
      <c r="AT1482" s="244" t="s">
        <v>160</v>
      </c>
      <c r="AU1482" s="244" t="s">
        <v>81</v>
      </c>
      <c r="AY1482" s="18" t="s">
        <v>158</v>
      </c>
      <c r="BE1482" s="245">
        <f>IF(N1482="základní",J1482,0)</f>
        <v>0</v>
      </c>
      <c r="BF1482" s="245">
        <f>IF(N1482="snížená",J1482,0)</f>
        <v>0</v>
      </c>
      <c r="BG1482" s="245">
        <f>IF(N1482="zákl. přenesená",J1482,0)</f>
        <v>0</v>
      </c>
      <c r="BH1482" s="245">
        <f>IF(N1482="sníž. přenesená",J1482,0)</f>
        <v>0</v>
      </c>
      <c r="BI1482" s="245">
        <f>IF(N1482="nulová",J1482,0)</f>
        <v>0</v>
      </c>
      <c r="BJ1482" s="18" t="s">
        <v>165</v>
      </c>
      <c r="BK1482" s="245">
        <f>ROUND(I1482*H1482,2)</f>
        <v>0</v>
      </c>
      <c r="BL1482" s="18" t="s">
        <v>210</v>
      </c>
      <c r="BM1482" s="244" t="s">
        <v>2445</v>
      </c>
    </row>
    <row r="1483" s="14" customFormat="1">
      <c r="A1483" s="14"/>
      <c r="B1483" s="257"/>
      <c r="C1483" s="258"/>
      <c r="D1483" s="248" t="s">
        <v>166</v>
      </c>
      <c r="E1483" s="259" t="s">
        <v>1</v>
      </c>
      <c r="F1483" s="260" t="s">
        <v>2313</v>
      </c>
      <c r="G1483" s="258"/>
      <c r="H1483" s="261">
        <v>123.87600000000001</v>
      </c>
      <c r="I1483" s="262"/>
      <c r="J1483" s="258"/>
      <c r="K1483" s="258"/>
      <c r="L1483" s="263"/>
      <c r="M1483" s="264"/>
      <c r="N1483" s="265"/>
      <c r="O1483" s="265"/>
      <c r="P1483" s="265"/>
      <c r="Q1483" s="265"/>
      <c r="R1483" s="265"/>
      <c r="S1483" s="265"/>
      <c r="T1483" s="266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67" t="s">
        <v>166</v>
      </c>
      <c r="AU1483" s="267" t="s">
        <v>81</v>
      </c>
      <c r="AV1483" s="14" t="s">
        <v>81</v>
      </c>
      <c r="AW1483" s="14" t="s">
        <v>30</v>
      </c>
      <c r="AX1483" s="14" t="s">
        <v>73</v>
      </c>
      <c r="AY1483" s="267" t="s">
        <v>158</v>
      </c>
    </row>
    <row r="1484" s="14" customFormat="1">
      <c r="A1484" s="14"/>
      <c r="B1484" s="257"/>
      <c r="C1484" s="258"/>
      <c r="D1484" s="248" t="s">
        <v>166</v>
      </c>
      <c r="E1484" s="259" t="s">
        <v>1</v>
      </c>
      <c r="F1484" s="260" t="s">
        <v>2314</v>
      </c>
      <c r="G1484" s="258"/>
      <c r="H1484" s="261">
        <v>68.975999999999999</v>
      </c>
      <c r="I1484" s="262"/>
      <c r="J1484" s="258"/>
      <c r="K1484" s="258"/>
      <c r="L1484" s="263"/>
      <c r="M1484" s="264"/>
      <c r="N1484" s="265"/>
      <c r="O1484" s="265"/>
      <c r="P1484" s="265"/>
      <c r="Q1484" s="265"/>
      <c r="R1484" s="265"/>
      <c r="S1484" s="265"/>
      <c r="T1484" s="266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67" t="s">
        <v>166</v>
      </c>
      <c r="AU1484" s="267" t="s">
        <v>81</v>
      </c>
      <c r="AV1484" s="14" t="s">
        <v>81</v>
      </c>
      <c r="AW1484" s="14" t="s">
        <v>30</v>
      </c>
      <c r="AX1484" s="14" t="s">
        <v>73</v>
      </c>
      <c r="AY1484" s="267" t="s">
        <v>158</v>
      </c>
    </row>
    <row r="1485" s="14" customFormat="1">
      <c r="A1485" s="14"/>
      <c r="B1485" s="257"/>
      <c r="C1485" s="258"/>
      <c r="D1485" s="248" t="s">
        <v>166</v>
      </c>
      <c r="E1485" s="259" t="s">
        <v>1</v>
      </c>
      <c r="F1485" s="260" t="s">
        <v>2315</v>
      </c>
      <c r="G1485" s="258"/>
      <c r="H1485" s="261">
        <v>69.971000000000004</v>
      </c>
      <c r="I1485" s="262"/>
      <c r="J1485" s="258"/>
      <c r="K1485" s="258"/>
      <c r="L1485" s="263"/>
      <c r="M1485" s="264"/>
      <c r="N1485" s="265"/>
      <c r="O1485" s="265"/>
      <c r="P1485" s="265"/>
      <c r="Q1485" s="265"/>
      <c r="R1485" s="265"/>
      <c r="S1485" s="265"/>
      <c r="T1485" s="266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67" t="s">
        <v>166</v>
      </c>
      <c r="AU1485" s="267" t="s">
        <v>81</v>
      </c>
      <c r="AV1485" s="14" t="s">
        <v>81</v>
      </c>
      <c r="AW1485" s="14" t="s">
        <v>30</v>
      </c>
      <c r="AX1485" s="14" t="s">
        <v>73</v>
      </c>
      <c r="AY1485" s="267" t="s">
        <v>158</v>
      </c>
    </row>
    <row r="1486" s="14" customFormat="1">
      <c r="A1486" s="14"/>
      <c r="B1486" s="257"/>
      <c r="C1486" s="258"/>
      <c r="D1486" s="248" t="s">
        <v>166</v>
      </c>
      <c r="E1486" s="259" t="s">
        <v>1</v>
      </c>
      <c r="F1486" s="260" t="s">
        <v>2316</v>
      </c>
      <c r="G1486" s="258"/>
      <c r="H1486" s="261">
        <v>100.062</v>
      </c>
      <c r="I1486" s="262"/>
      <c r="J1486" s="258"/>
      <c r="K1486" s="258"/>
      <c r="L1486" s="263"/>
      <c r="M1486" s="264"/>
      <c r="N1486" s="265"/>
      <c r="O1486" s="265"/>
      <c r="P1486" s="265"/>
      <c r="Q1486" s="265"/>
      <c r="R1486" s="265"/>
      <c r="S1486" s="265"/>
      <c r="T1486" s="266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67" t="s">
        <v>166</v>
      </c>
      <c r="AU1486" s="267" t="s">
        <v>81</v>
      </c>
      <c r="AV1486" s="14" t="s">
        <v>81</v>
      </c>
      <c r="AW1486" s="14" t="s">
        <v>30</v>
      </c>
      <c r="AX1486" s="14" t="s">
        <v>73</v>
      </c>
      <c r="AY1486" s="267" t="s">
        <v>158</v>
      </c>
    </row>
    <row r="1487" s="15" customFormat="1">
      <c r="A1487" s="15"/>
      <c r="B1487" s="268"/>
      <c r="C1487" s="269"/>
      <c r="D1487" s="248" t="s">
        <v>166</v>
      </c>
      <c r="E1487" s="270" t="s">
        <v>1</v>
      </c>
      <c r="F1487" s="271" t="s">
        <v>169</v>
      </c>
      <c r="G1487" s="269"/>
      <c r="H1487" s="272">
        <v>362.88499999999999</v>
      </c>
      <c r="I1487" s="273"/>
      <c r="J1487" s="269"/>
      <c r="K1487" s="269"/>
      <c r="L1487" s="274"/>
      <c r="M1487" s="275"/>
      <c r="N1487" s="276"/>
      <c r="O1487" s="276"/>
      <c r="P1487" s="276"/>
      <c r="Q1487" s="276"/>
      <c r="R1487" s="276"/>
      <c r="S1487" s="276"/>
      <c r="T1487" s="277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78" t="s">
        <v>166</v>
      </c>
      <c r="AU1487" s="278" t="s">
        <v>81</v>
      </c>
      <c r="AV1487" s="15" t="s">
        <v>165</v>
      </c>
      <c r="AW1487" s="15" t="s">
        <v>30</v>
      </c>
      <c r="AX1487" s="15" t="s">
        <v>79</v>
      </c>
      <c r="AY1487" s="278" t="s">
        <v>158</v>
      </c>
    </row>
    <row r="1488" s="2" customFormat="1" ht="33" customHeight="1">
      <c r="A1488" s="39"/>
      <c r="B1488" s="40"/>
      <c r="C1488" s="279" t="s">
        <v>2446</v>
      </c>
      <c r="D1488" s="279" t="s">
        <v>355</v>
      </c>
      <c r="E1488" s="280" t="s">
        <v>2447</v>
      </c>
      <c r="F1488" s="281" t="s">
        <v>2448</v>
      </c>
      <c r="G1488" s="282" t="s">
        <v>163</v>
      </c>
      <c r="H1488" s="283">
        <v>399.17399999999998</v>
      </c>
      <c r="I1488" s="284"/>
      <c r="J1488" s="285">
        <f>ROUND(I1488*H1488,2)</f>
        <v>0</v>
      </c>
      <c r="K1488" s="281" t="s">
        <v>164</v>
      </c>
      <c r="L1488" s="286"/>
      <c r="M1488" s="287" t="s">
        <v>1</v>
      </c>
      <c r="N1488" s="288" t="s">
        <v>40</v>
      </c>
      <c r="O1488" s="93"/>
      <c r="P1488" s="242">
        <f>O1488*H1488</f>
        <v>0</v>
      </c>
      <c r="Q1488" s="242">
        <v>0.00013999999999999999</v>
      </c>
      <c r="R1488" s="242">
        <f>Q1488*H1488</f>
        <v>0.055884359999999994</v>
      </c>
      <c r="S1488" s="242">
        <v>0</v>
      </c>
      <c r="T1488" s="243">
        <f>S1488*H1488</f>
        <v>0</v>
      </c>
      <c r="U1488" s="39"/>
      <c r="V1488" s="39"/>
      <c r="W1488" s="39"/>
      <c r="X1488" s="39"/>
      <c r="Y1488" s="39"/>
      <c r="Z1488" s="39"/>
      <c r="AA1488" s="39"/>
      <c r="AB1488" s="39"/>
      <c r="AC1488" s="39"/>
      <c r="AD1488" s="39"/>
      <c r="AE1488" s="39"/>
      <c r="AR1488" s="244" t="s">
        <v>254</v>
      </c>
      <c r="AT1488" s="244" t="s">
        <v>355</v>
      </c>
      <c r="AU1488" s="244" t="s">
        <v>81</v>
      </c>
      <c r="AY1488" s="18" t="s">
        <v>158</v>
      </c>
      <c r="BE1488" s="245">
        <f>IF(N1488="základní",J1488,0)</f>
        <v>0</v>
      </c>
      <c r="BF1488" s="245">
        <f>IF(N1488="snížená",J1488,0)</f>
        <v>0</v>
      </c>
      <c r="BG1488" s="245">
        <f>IF(N1488="zákl. přenesená",J1488,0)</f>
        <v>0</v>
      </c>
      <c r="BH1488" s="245">
        <f>IF(N1488="sníž. přenesená",J1488,0)</f>
        <v>0</v>
      </c>
      <c r="BI1488" s="245">
        <f>IF(N1488="nulová",J1488,0)</f>
        <v>0</v>
      </c>
      <c r="BJ1488" s="18" t="s">
        <v>165</v>
      </c>
      <c r="BK1488" s="245">
        <f>ROUND(I1488*H1488,2)</f>
        <v>0</v>
      </c>
      <c r="BL1488" s="18" t="s">
        <v>210</v>
      </c>
      <c r="BM1488" s="244" t="s">
        <v>2449</v>
      </c>
    </row>
    <row r="1489" s="14" customFormat="1">
      <c r="A1489" s="14"/>
      <c r="B1489" s="257"/>
      <c r="C1489" s="258"/>
      <c r="D1489" s="248" t="s">
        <v>166</v>
      </c>
      <c r="E1489" s="259" t="s">
        <v>1</v>
      </c>
      <c r="F1489" s="260" t="s">
        <v>2450</v>
      </c>
      <c r="G1489" s="258"/>
      <c r="H1489" s="261">
        <v>399.17399999999998</v>
      </c>
      <c r="I1489" s="262"/>
      <c r="J1489" s="258"/>
      <c r="K1489" s="258"/>
      <c r="L1489" s="263"/>
      <c r="M1489" s="264"/>
      <c r="N1489" s="265"/>
      <c r="O1489" s="265"/>
      <c r="P1489" s="265"/>
      <c r="Q1489" s="265"/>
      <c r="R1489" s="265"/>
      <c r="S1489" s="265"/>
      <c r="T1489" s="266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67" t="s">
        <v>166</v>
      </c>
      <c r="AU1489" s="267" t="s">
        <v>81</v>
      </c>
      <c r="AV1489" s="14" t="s">
        <v>81</v>
      </c>
      <c r="AW1489" s="14" t="s">
        <v>30</v>
      </c>
      <c r="AX1489" s="14" t="s">
        <v>73</v>
      </c>
      <c r="AY1489" s="267" t="s">
        <v>158</v>
      </c>
    </row>
    <row r="1490" s="15" customFormat="1">
      <c r="A1490" s="15"/>
      <c r="B1490" s="268"/>
      <c r="C1490" s="269"/>
      <c r="D1490" s="248" t="s">
        <v>166</v>
      </c>
      <c r="E1490" s="270" t="s">
        <v>1</v>
      </c>
      <c r="F1490" s="271" t="s">
        <v>169</v>
      </c>
      <c r="G1490" s="269"/>
      <c r="H1490" s="272">
        <v>399.17399999999998</v>
      </c>
      <c r="I1490" s="273"/>
      <c r="J1490" s="269"/>
      <c r="K1490" s="269"/>
      <c r="L1490" s="274"/>
      <c r="M1490" s="275"/>
      <c r="N1490" s="276"/>
      <c r="O1490" s="276"/>
      <c r="P1490" s="276"/>
      <c r="Q1490" s="276"/>
      <c r="R1490" s="276"/>
      <c r="S1490" s="276"/>
      <c r="T1490" s="277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78" t="s">
        <v>166</v>
      </c>
      <c r="AU1490" s="278" t="s">
        <v>81</v>
      </c>
      <c r="AV1490" s="15" t="s">
        <v>165</v>
      </c>
      <c r="AW1490" s="15" t="s">
        <v>30</v>
      </c>
      <c r="AX1490" s="15" t="s">
        <v>79</v>
      </c>
      <c r="AY1490" s="278" t="s">
        <v>158</v>
      </c>
    </row>
    <row r="1491" s="2" customFormat="1" ht="21.75" customHeight="1">
      <c r="A1491" s="39"/>
      <c r="B1491" s="40"/>
      <c r="C1491" s="233" t="s">
        <v>1366</v>
      </c>
      <c r="D1491" s="233" t="s">
        <v>160</v>
      </c>
      <c r="E1491" s="234" t="s">
        <v>2451</v>
      </c>
      <c r="F1491" s="235" t="s">
        <v>2452</v>
      </c>
      <c r="G1491" s="236" t="s">
        <v>253</v>
      </c>
      <c r="H1491" s="237">
        <v>0.059999999999999998</v>
      </c>
      <c r="I1491" s="238"/>
      <c r="J1491" s="239">
        <f>ROUND(I1491*H1491,2)</f>
        <v>0</v>
      </c>
      <c r="K1491" s="235" t="s">
        <v>164</v>
      </c>
      <c r="L1491" s="45"/>
      <c r="M1491" s="240" t="s">
        <v>1</v>
      </c>
      <c r="N1491" s="241" t="s">
        <v>40</v>
      </c>
      <c r="O1491" s="93"/>
      <c r="P1491" s="242">
        <f>O1491*H1491</f>
        <v>0</v>
      </c>
      <c r="Q1491" s="242">
        <v>0</v>
      </c>
      <c r="R1491" s="242">
        <f>Q1491*H1491</f>
        <v>0</v>
      </c>
      <c r="S1491" s="242">
        <v>0</v>
      </c>
      <c r="T1491" s="243">
        <f>S1491*H1491</f>
        <v>0</v>
      </c>
      <c r="U1491" s="39"/>
      <c r="V1491" s="39"/>
      <c r="W1491" s="39"/>
      <c r="X1491" s="39"/>
      <c r="Y1491" s="39"/>
      <c r="Z1491" s="39"/>
      <c r="AA1491" s="39"/>
      <c r="AB1491" s="39"/>
      <c r="AC1491" s="39"/>
      <c r="AD1491" s="39"/>
      <c r="AE1491" s="39"/>
      <c r="AR1491" s="244" t="s">
        <v>210</v>
      </c>
      <c r="AT1491" s="244" t="s">
        <v>160</v>
      </c>
      <c r="AU1491" s="244" t="s">
        <v>81</v>
      </c>
      <c r="AY1491" s="18" t="s">
        <v>158</v>
      </c>
      <c r="BE1491" s="245">
        <f>IF(N1491="základní",J1491,0)</f>
        <v>0</v>
      </c>
      <c r="BF1491" s="245">
        <f>IF(N1491="snížená",J1491,0)</f>
        <v>0</v>
      </c>
      <c r="BG1491" s="245">
        <f>IF(N1491="zákl. přenesená",J1491,0)</f>
        <v>0</v>
      </c>
      <c r="BH1491" s="245">
        <f>IF(N1491="sníž. přenesená",J1491,0)</f>
        <v>0</v>
      </c>
      <c r="BI1491" s="245">
        <f>IF(N1491="nulová",J1491,0)</f>
        <v>0</v>
      </c>
      <c r="BJ1491" s="18" t="s">
        <v>165</v>
      </c>
      <c r="BK1491" s="245">
        <f>ROUND(I1491*H1491,2)</f>
        <v>0</v>
      </c>
      <c r="BL1491" s="18" t="s">
        <v>210</v>
      </c>
      <c r="BM1491" s="244" t="s">
        <v>2453</v>
      </c>
    </row>
    <row r="1492" s="12" customFormat="1" ht="22.8" customHeight="1">
      <c r="A1492" s="12"/>
      <c r="B1492" s="217"/>
      <c r="C1492" s="218"/>
      <c r="D1492" s="219" t="s">
        <v>72</v>
      </c>
      <c r="E1492" s="231" t="s">
        <v>1838</v>
      </c>
      <c r="F1492" s="231" t="s">
        <v>2454</v>
      </c>
      <c r="G1492" s="218"/>
      <c r="H1492" s="218"/>
      <c r="I1492" s="221"/>
      <c r="J1492" s="232">
        <f>BK1492</f>
        <v>0</v>
      </c>
      <c r="K1492" s="218"/>
      <c r="L1492" s="223"/>
      <c r="M1492" s="224"/>
      <c r="N1492" s="225"/>
      <c r="O1492" s="225"/>
      <c r="P1492" s="226">
        <f>SUM(P1493:P1552)</f>
        <v>0</v>
      </c>
      <c r="Q1492" s="225"/>
      <c r="R1492" s="226">
        <f>SUM(R1493:R1552)</f>
        <v>1.44026597</v>
      </c>
      <c r="S1492" s="225"/>
      <c r="T1492" s="227">
        <f>SUM(T1493:T1552)</f>
        <v>0</v>
      </c>
      <c r="U1492" s="12"/>
      <c r="V1492" s="12"/>
      <c r="W1492" s="12"/>
      <c r="X1492" s="12"/>
      <c r="Y1492" s="12"/>
      <c r="Z1492" s="12"/>
      <c r="AA1492" s="12"/>
      <c r="AB1492" s="12"/>
      <c r="AC1492" s="12"/>
      <c r="AD1492" s="12"/>
      <c r="AE1492" s="12"/>
      <c r="AR1492" s="228" t="s">
        <v>81</v>
      </c>
      <c r="AT1492" s="229" t="s">
        <v>72</v>
      </c>
      <c r="AU1492" s="229" t="s">
        <v>79</v>
      </c>
      <c r="AY1492" s="228" t="s">
        <v>158</v>
      </c>
      <c r="BK1492" s="230">
        <f>SUM(BK1493:BK1552)</f>
        <v>0</v>
      </c>
    </row>
    <row r="1493" s="2" customFormat="1" ht="21.75" customHeight="1">
      <c r="A1493" s="39"/>
      <c r="B1493" s="40"/>
      <c r="C1493" s="233" t="s">
        <v>2455</v>
      </c>
      <c r="D1493" s="233" t="s">
        <v>160</v>
      </c>
      <c r="E1493" s="234" t="s">
        <v>2456</v>
      </c>
      <c r="F1493" s="235" t="s">
        <v>2457</v>
      </c>
      <c r="G1493" s="236" t="s">
        <v>198</v>
      </c>
      <c r="H1493" s="237">
        <v>3</v>
      </c>
      <c r="I1493" s="238"/>
      <c r="J1493" s="239">
        <f>ROUND(I1493*H1493,2)</f>
        <v>0</v>
      </c>
      <c r="K1493" s="235" t="s">
        <v>164</v>
      </c>
      <c r="L1493" s="45"/>
      <c r="M1493" s="240" t="s">
        <v>1</v>
      </c>
      <c r="N1493" s="241" t="s">
        <v>40</v>
      </c>
      <c r="O1493" s="93"/>
      <c r="P1493" s="242">
        <f>O1493*H1493</f>
        <v>0</v>
      </c>
      <c r="Q1493" s="242">
        <v>0.00050000000000000001</v>
      </c>
      <c r="R1493" s="242">
        <f>Q1493*H1493</f>
        <v>0.0015</v>
      </c>
      <c r="S1493" s="242">
        <v>0</v>
      </c>
      <c r="T1493" s="243">
        <f>S1493*H1493</f>
        <v>0</v>
      </c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R1493" s="244" t="s">
        <v>210</v>
      </c>
      <c r="AT1493" s="244" t="s">
        <v>160</v>
      </c>
      <c r="AU1493" s="244" t="s">
        <v>81</v>
      </c>
      <c r="AY1493" s="18" t="s">
        <v>158</v>
      </c>
      <c r="BE1493" s="245">
        <f>IF(N1493="základní",J1493,0)</f>
        <v>0</v>
      </c>
      <c r="BF1493" s="245">
        <f>IF(N1493="snížená",J1493,0)</f>
        <v>0</v>
      </c>
      <c r="BG1493" s="245">
        <f>IF(N1493="zákl. přenesená",J1493,0)</f>
        <v>0</v>
      </c>
      <c r="BH1493" s="245">
        <f>IF(N1493="sníž. přenesená",J1493,0)</f>
        <v>0</v>
      </c>
      <c r="BI1493" s="245">
        <f>IF(N1493="nulová",J1493,0)</f>
        <v>0</v>
      </c>
      <c r="BJ1493" s="18" t="s">
        <v>165</v>
      </c>
      <c r="BK1493" s="245">
        <f>ROUND(I1493*H1493,2)</f>
        <v>0</v>
      </c>
      <c r="BL1493" s="18" t="s">
        <v>210</v>
      </c>
      <c r="BM1493" s="244" t="s">
        <v>2458</v>
      </c>
    </row>
    <row r="1494" s="2" customFormat="1" ht="21.75" customHeight="1">
      <c r="A1494" s="39"/>
      <c r="B1494" s="40"/>
      <c r="C1494" s="233" t="s">
        <v>1370</v>
      </c>
      <c r="D1494" s="233" t="s">
        <v>160</v>
      </c>
      <c r="E1494" s="234" t="s">
        <v>2459</v>
      </c>
      <c r="F1494" s="235" t="s">
        <v>2460</v>
      </c>
      <c r="G1494" s="236" t="s">
        <v>163</v>
      </c>
      <c r="H1494" s="237">
        <v>11.775</v>
      </c>
      <c r="I1494" s="238"/>
      <c r="J1494" s="239">
        <f>ROUND(I1494*H1494,2)</f>
        <v>0</v>
      </c>
      <c r="K1494" s="235" t="s">
        <v>164</v>
      </c>
      <c r="L1494" s="45"/>
      <c r="M1494" s="240" t="s">
        <v>1</v>
      </c>
      <c r="N1494" s="241" t="s">
        <v>40</v>
      </c>
      <c r="O1494" s="93"/>
      <c r="P1494" s="242">
        <f>O1494*H1494</f>
        <v>0</v>
      </c>
      <c r="Q1494" s="242">
        <v>0.00027</v>
      </c>
      <c r="R1494" s="242">
        <f>Q1494*H1494</f>
        <v>0.0031792500000000002</v>
      </c>
      <c r="S1494" s="242">
        <v>0</v>
      </c>
      <c r="T1494" s="243">
        <f>S1494*H1494</f>
        <v>0</v>
      </c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R1494" s="244" t="s">
        <v>210</v>
      </c>
      <c r="AT1494" s="244" t="s">
        <v>160</v>
      </c>
      <c r="AU1494" s="244" t="s">
        <v>81</v>
      </c>
      <c r="AY1494" s="18" t="s">
        <v>158</v>
      </c>
      <c r="BE1494" s="245">
        <f>IF(N1494="základní",J1494,0)</f>
        <v>0</v>
      </c>
      <c r="BF1494" s="245">
        <f>IF(N1494="snížená",J1494,0)</f>
        <v>0</v>
      </c>
      <c r="BG1494" s="245">
        <f>IF(N1494="zákl. přenesená",J1494,0)</f>
        <v>0</v>
      </c>
      <c r="BH1494" s="245">
        <f>IF(N1494="sníž. přenesená",J1494,0)</f>
        <v>0</v>
      </c>
      <c r="BI1494" s="245">
        <f>IF(N1494="nulová",J1494,0)</f>
        <v>0</v>
      </c>
      <c r="BJ1494" s="18" t="s">
        <v>165</v>
      </c>
      <c r="BK1494" s="245">
        <f>ROUND(I1494*H1494,2)</f>
        <v>0</v>
      </c>
      <c r="BL1494" s="18" t="s">
        <v>210</v>
      </c>
      <c r="BM1494" s="244" t="s">
        <v>2461</v>
      </c>
    </row>
    <row r="1495" s="14" customFormat="1">
      <c r="A1495" s="14"/>
      <c r="B1495" s="257"/>
      <c r="C1495" s="258"/>
      <c r="D1495" s="248" t="s">
        <v>166</v>
      </c>
      <c r="E1495" s="259" t="s">
        <v>1</v>
      </c>
      <c r="F1495" s="260" t="s">
        <v>2462</v>
      </c>
      <c r="G1495" s="258"/>
      <c r="H1495" s="261">
        <v>11.775</v>
      </c>
      <c r="I1495" s="262"/>
      <c r="J1495" s="258"/>
      <c r="K1495" s="258"/>
      <c r="L1495" s="263"/>
      <c r="M1495" s="264"/>
      <c r="N1495" s="265"/>
      <c r="O1495" s="265"/>
      <c r="P1495" s="265"/>
      <c r="Q1495" s="265"/>
      <c r="R1495" s="265"/>
      <c r="S1495" s="265"/>
      <c r="T1495" s="266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67" t="s">
        <v>166</v>
      </c>
      <c r="AU1495" s="267" t="s">
        <v>81</v>
      </c>
      <c r="AV1495" s="14" t="s">
        <v>81</v>
      </c>
      <c r="AW1495" s="14" t="s">
        <v>30</v>
      </c>
      <c r="AX1495" s="14" t="s">
        <v>73</v>
      </c>
      <c r="AY1495" s="267" t="s">
        <v>158</v>
      </c>
    </row>
    <row r="1496" s="15" customFormat="1">
      <c r="A1496" s="15"/>
      <c r="B1496" s="268"/>
      <c r="C1496" s="269"/>
      <c r="D1496" s="248" t="s">
        <v>166</v>
      </c>
      <c r="E1496" s="270" t="s">
        <v>1</v>
      </c>
      <c r="F1496" s="271" t="s">
        <v>169</v>
      </c>
      <c r="G1496" s="269"/>
      <c r="H1496" s="272">
        <v>11.775</v>
      </c>
      <c r="I1496" s="273"/>
      <c r="J1496" s="269"/>
      <c r="K1496" s="269"/>
      <c r="L1496" s="274"/>
      <c r="M1496" s="275"/>
      <c r="N1496" s="276"/>
      <c r="O1496" s="276"/>
      <c r="P1496" s="276"/>
      <c r="Q1496" s="276"/>
      <c r="R1496" s="276"/>
      <c r="S1496" s="276"/>
      <c r="T1496" s="277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78" t="s">
        <v>166</v>
      </c>
      <c r="AU1496" s="278" t="s">
        <v>81</v>
      </c>
      <c r="AV1496" s="15" t="s">
        <v>165</v>
      </c>
      <c r="AW1496" s="15" t="s">
        <v>30</v>
      </c>
      <c r="AX1496" s="15" t="s">
        <v>79</v>
      </c>
      <c r="AY1496" s="278" t="s">
        <v>158</v>
      </c>
    </row>
    <row r="1497" s="2" customFormat="1" ht="21.75" customHeight="1">
      <c r="A1497" s="39"/>
      <c r="B1497" s="40"/>
      <c r="C1497" s="279" t="s">
        <v>2463</v>
      </c>
      <c r="D1497" s="279" t="s">
        <v>355</v>
      </c>
      <c r="E1497" s="280" t="s">
        <v>2464</v>
      </c>
      <c r="F1497" s="281" t="s">
        <v>2465</v>
      </c>
      <c r="G1497" s="282" t="s">
        <v>163</v>
      </c>
      <c r="H1497" s="283">
        <v>11.775</v>
      </c>
      <c r="I1497" s="284"/>
      <c r="J1497" s="285">
        <f>ROUND(I1497*H1497,2)</f>
        <v>0</v>
      </c>
      <c r="K1497" s="281" t="s">
        <v>164</v>
      </c>
      <c r="L1497" s="286"/>
      <c r="M1497" s="287" t="s">
        <v>1</v>
      </c>
      <c r="N1497" s="288" t="s">
        <v>40</v>
      </c>
      <c r="O1497" s="93"/>
      <c r="P1497" s="242">
        <f>O1497*H1497</f>
        <v>0</v>
      </c>
      <c r="Q1497" s="242">
        <v>0.03056</v>
      </c>
      <c r="R1497" s="242">
        <f>Q1497*H1497</f>
        <v>0.359844</v>
      </c>
      <c r="S1497" s="242">
        <v>0</v>
      </c>
      <c r="T1497" s="243">
        <f>S1497*H1497</f>
        <v>0</v>
      </c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R1497" s="244" t="s">
        <v>254</v>
      </c>
      <c r="AT1497" s="244" t="s">
        <v>355</v>
      </c>
      <c r="AU1497" s="244" t="s">
        <v>81</v>
      </c>
      <c r="AY1497" s="18" t="s">
        <v>158</v>
      </c>
      <c r="BE1497" s="245">
        <f>IF(N1497="základní",J1497,0)</f>
        <v>0</v>
      </c>
      <c r="BF1497" s="245">
        <f>IF(N1497="snížená",J1497,0)</f>
        <v>0</v>
      </c>
      <c r="BG1497" s="245">
        <f>IF(N1497="zákl. přenesená",J1497,0)</f>
        <v>0</v>
      </c>
      <c r="BH1497" s="245">
        <f>IF(N1497="sníž. přenesená",J1497,0)</f>
        <v>0</v>
      </c>
      <c r="BI1497" s="245">
        <f>IF(N1497="nulová",J1497,0)</f>
        <v>0</v>
      </c>
      <c r="BJ1497" s="18" t="s">
        <v>165</v>
      </c>
      <c r="BK1497" s="245">
        <f>ROUND(I1497*H1497,2)</f>
        <v>0</v>
      </c>
      <c r="BL1497" s="18" t="s">
        <v>210</v>
      </c>
      <c r="BM1497" s="244" t="s">
        <v>2466</v>
      </c>
    </row>
    <row r="1498" s="2" customFormat="1" ht="21.75" customHeight="1">
      <c r="A1498" s="39"/>
      <c r="B1498" s="40"/>
      <c r="C1498" s="233" t="s">
        <v>1374</v>
      </c>
      <c r="D1498" s="233" t="s">
        <v>160</v>
      </c>
      <c r="E1498" s="234" t="s">
        <v>2467</v>
      </c>
      <c r="F1498" s="235" t="s">
        <v>2468</v>
      </c>
      <c r="G1498" s="236" t="s">
        <v>329</v>
      </c>
      <c r="H1498" s="237">
        <v>4</v>
      </c>
      <c r="I1498" s="238"/>
      <c r="J1498" s="239">
        <f>ROUND(I1498*H1498,2)</f>
        <v>0</v>
      </c>
      <c r="K1498" s="235" t="s">
        <v>164</v>
      </c>
      <c r="L1498" s="45"/>
      <c r="M1498" s="240" t="s">
        <v>1</v>
      </c>
      <c r="N1498" s="241" t="s">
        <v>40</v>
      </c>
      <c r="O1498" s="93"/>
      <c r="P1498" s="242">
        <f>O1498*H1498</f>
        <v>0</v>
      </c>
      <c r="Q1498" s="242">
        <v>0.00025999999999999998</v>
      </c>
      <c r="R1498" s="242">
        <f>Q1498*H1498</f>
        <v>0.0010399999999999999</v>
      </c>
      <c r="S1498" s="242">
        <v>0</v>
      </c>
      <c r="T1498" s="243">
        <f>S1498*H1498</f>
        <v>0</v>
      </c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R1498" s="244" t="s">
        <v>210</v>
      </c>
      <c r="AT1498" s="244" t="s">
        <v>160</v>
      </c>
      <c r="AU1498" s="244" t="s">
        <v>81</v>
      </c>
      <c r="AY1498" s="18" t="s">
        <v>158</v>
      </c>
      <c r="BE1498" s="245">
        <f>IF(N1498="základní",J1498,0)</f>
        <v>0</v>
      </c>
      <c r="BF1498" s="245">
        <f>IF(N1498="snížená",J1498,0)</f>
        <v>0</v>
      </c>
      <c r="BG1498" s="245">
        <f>IF(N1498="zákl. přenesená",J1498,0)</f>
        <v>0</v>
      </c>
      <c r="BH1498" s="245">
        <f>IF(N1498="sníž. přenesená",J1498,0)</f>
        <v>0</v>
      </c>
      <c r="BI1498" s="245">
        <f>IF(N1498="nulová",J1498,0)</f>
        <v>0</v>
      </c>
      <c r="BJ1498" s="18" t="s">
        <v>165</v>
      </c>
      <c r="BK1498" s="245">
        <f>ROUND(I1498*H1498,2)</f>
        <v>0</v>
      </c>
      <c r="BL1498" s="18" t="s">
        <v>210</v>
      </c>
      <c r="BM1498" s="244" t="s">
        <v>2469</v>
      </c>
    </row>
    <row r="1499" s="2" customFormat="1" ht="21.75" customHeight="1">
      <c r="A1499" s="39"/>
      <c r="B1499" s="40"/>
      <c r="C1499" s="279" t="s">
        <v>2470</v>
      </c>
      <c r="D1499" s="279" t="s">
        <v>355</v>
      </c>
      <c r="E1499" s="280" t="s">
        <v>2471</v>
      </c>
      <c r="F1499" s="281" t="s">
        <v>2472</v>
      </c>
      <c r="G1499" s="282" t="s">
        <v>163</v>
      </c>
      <c r="H1499" s="283">
        <v>0.5</v>
      </c>
      <c r="I1499" s="284"/>
      <c r="J1499" s="285">
        <f>ROUND(I1499*H1499,2)</f>
        <v>0</v>
      </c>
      <c r="K1499" s="281" t="s">
        <v>164</v>
      </c>
      <c r="L1499" s="286"/>
      <c r="M1499" s="287" t="s">
        <v>1</v>
      </c>
      <c r="N1499" s="288" t="s">
        <v>40</v>
      </c>
      <c r="O1499" s="93"/>
      <c r="P1499" s="242">
        <f>O1499*H1499</f>
        <v>0</v>
      </c>
      <c r="Q1499" s="242">
        <v>0.029170000000000001</v>
      </c>
      <c r="R1499" s="242">
        <f>Q1499*H1499</f>
        <v>0.014585000000000001</v>
      </c>
      <c r="S1499" s="242">
        <v>0</v>
      </c>
      <c r="T1499" s="243">
        <f>S1499*H1499</f>
        <v>0</v>
      </c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R1499" s="244" t="s">
        <v>254</v>
      </c>
      <c r="AT1499" s="244" t="s">
        <v>355</v>
      </c>
      <c r="AU1499" s="244" t="s">
        <v>81</v>
      </c>
      <c r="AY1499" s="18" t="s">
        <v>158</v>
      </c>
      <c r="BE1499" s="245">
        <f>IF(N1499="základní",J1499,0)</f>
        <v>0</v>
      </c>
      <c r="BF1499" s="245">
        <f>IF(N1499="snížená",J1499,0)</f>
        <v>0</v>
      </c>
      <c r="BG1499" s="245">
        <f>IF(N1499="zákl. přenesená",J1499,0)</f>
        <v>0</v>
      </c>
      <c r="BH1499" s="245">
        <f>IF(N1499="sníž. přenesená",J1499,0)</f>
        <v>0</v>
      </c>
      <c r="BI1499" s="245">
        <f>IF(N1499="nulová",J1499,0)</f>
        <v>0</v>
      </c>
      <c r="BJ1499" s="18" t="s">
        <v>165</v>
      </c>
      <c r="BK1499" s="245">
        <f>ROUND(I1499*H1499,2)</f>
        <v>0</v>
      </c>
      <c r="BL1499" s="18" t="s">
        <v>210</v>
      </c>
      <c r="BM1499" s="244" t="s">
        <v>2473</v>
      </c>
    </row>
    <row r="1500" s="14" customFormat="1">
      <c r="A1500" s="14"/>
      <c r="B1500" s="257"/>
      <c r="C1500" s="258"/>
      <c r="D1500" s="248" t="s">
        <v>166</v>
      </c>
      <c r="E1500" s="259" t="s">
        <v>1</v>
      </c>
      <c r="F1500" s="260" t="s">
        <v>2474</v>
      </c>
      <c r="G1500" s="258"/>
      <c r="H1500" s="261">
        <v>0.5</v>
      </c>
      <c r="I1500" s="262"/>
      <c r="J1500" s="258"/>
      <c r="K1500" s="258"/>
      <c r="L1500" s="263"/>
      <c r="M1500" s="264"/>
      <c r="N1500" s="265"/>
      <c r="O1500" s="265"/>
      <c r="P1500" s="265"/>
      <c r="Q1500" s="265"/>
      <c r="R1500" s="265"/>
      <c r="S1500" s="265"/>
      <c r="T1500" s="26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67" t="s">
        <v>166</v>
      </c>
      <c r="AU1500" s="267" t="s">
        <v>81</v>
      </c>
      <c r="AV1500" s="14" t="s">
        <v>81</v>
      </c>
      <c r="AW1500" s="14" t="s">
        <v>30</v>
      </c>
      <c r="AX1500" s="14" t="s">
        <v>73</v>
      </c>
      <c r="AY1500" s="267" t="s">
        <v>158</v>
      </c>
    </row>
    <row r="1501" s="15" customFormat="1">
      <c r="A1501" s="15"/>
      <c r="B1501" s="268"/>
      <c r="C1501" s="269"/>
      <c r="D1501" s="248" t="s">
        <v>166</v>
      </c>
      <c r="E1501" s="270" t="s">
        <v>1</v>
      </c>
      <c r="F1501" s="271" t="s">
        <v>169</v>
      </c>
      <c r="G1501" s="269"/>
      <c r="H1501" s="272">
        <v>0.5</v>
      </c>
      <c r="I1501" s="273"/>
      <c r="J1501" s="269"/>
      <c r="K1501" s="269"/>
      <c r="L1501" s="274"/>
      <c r="M1501" s="275"/>
      <c r="N1501" s="276"/>
      <c r="O1501" s="276"/>
      <c r="P1501" s="276"/>
      <c r="Q1501" s="276"/>
      <c r="R1501" s="276"/>
      <c r="S1501" s="276"/>
      <c r="T1501" s="277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78" t="s">
        <v>166</v>
      </c>
      <c r="AU1501" s="278" t="s">
        <v>81</v>
      </c>
      <c r="AV1501" s="15" t="s">
        <v>165</v>
      </c>
      <c r="AW1501" s="15" t="s">
        <v>30</v>
      </c>
      <c r="AX1501" s="15" t="s">
        <v>79</v>
      </c>
      <c r="AY1501" s="278" t="s">
        <v>158</v>
      </c>
    </row>
    <row r="1502" s="2" customFormat="1" ht="21.75" customHeight="1">
      <c r="A1502" s="39"/>
      <c r="B1502" s="40"/>
      <c r="C1502" s="233" t="s">
        <v>1378</v>
      </c>
      <c r="D1502" s="233" t="s">
        <v>160</v>
      </c>
      <c r="E1502" s="234" t="s">
        <v>2475</v>
      </c>
      <c r="F1502" s="235" t="s">
        <v>2476</v>
      </c>
      <c r="G1502" s="236" t="s">
        <v>329</v>
      </c>
      <c r="H1502" s="237">
        <v>10</v>
      </c>
      <c r="I1502" s="238"/>
      <c r="J1502" s="239">
        <f>ROUND(I1502*H1502,2)</f>
        <v>0</v>
      </c>
      <c r="K1502" s="235" t="s">
        <v>164</v>
      </c>
      <c r="L1502" s="45"/>
      <c r="M1502" s="240" t="s">
        <v>1</v>
      </c>
      <c r="N1502" s="241" t="s">
        <v>40</v>
      </c>
      <c r="O1502" s="93"/>
      <c r="P1502" s="242">
        <f>O1502*H1502</f>
        <v>0</v>
      </c>
      <c r="Q1502" s="242">
        <v>0.00027</v>
      </c>
      <c r="R1502" s="242">
        <f>Q1502*H1502</f>
        <v>0.0027000000000000001</v>
      </c>
      <c r="S1502" s="242">
        <v>0</v>
      </c>
      <c r="T1502" s="243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44" t="s">
        <v>210</v>
      </c>
      <c r="AT1502" s="244" t="s">
        <v>160</v>
      </c>
      <c r="AU1502" s="244" t="s">
        <v>81</v>
      </c>
      <c r="AY1502" s="18" t="s">
        <v>158</v>
      </c>
      <c r="BE1502" s="245">
        <f>IF(N1502="základní",J1502,0)</f>
        <v>0</v>
      </c>
      <c r="BF1502" s="245">
        <f>IF(N1502="snížená",J1502,0)</f>
        <v>0</v>
      </c>
      <c r="BG1502" s="245">
        <f>IF(N1502="zákl. přenesená",J1502,0)</f>
        <v>0</v>
      </c>
      <c r="BH1502" s="245">
        <f>IF(N1502="sníž. přenesená",J1502,0)</f>
        <v>0</v>
      </c>
      <c r="BI1502" s="245">
        <f>IF(N1502="nulová",J1502,0)</f>
        <v>0</v>
      </c>
      <c r="BJ1502" s="18" t="s">
        <v>165</v>
      </c>
      <c r="BK1502" s="245">
        <f>ROUND(I1502*H1502,2)</f>
        <v>0</v>
      </c>
      <c r="BL1502" s="18" t="s">
        <v>210</v>
      </c>
      <c r="BM1502" s="244" t="s">
        <v>2477</v>
      </c>
    </row>
    <row r="1503" s="14" customFormat="1">
      <c r="A1503" s="14"/>
      <c r="B1503" s="257"/>
      <c r="C1503" s="258"/>
      <c r="D1503" s="248" t="s">
        <v>166</v>
      </c>
      <c r="E1503" s="259" t="s">
        <v>1</v>
      </c>
      <c r="F1503" s="260" t="s">
        <v>2478</v>
      </c>
      <c r="G1503" s="258"/>
      <c r="H1503" s="261">
        <v>10</v>
      </c>
      <c r="I1503" s="262"/>
      <c r="J1503" s="258"/>
      <c r="K1503" s="258"/>
      <c r="L1503" s="263"/>
      <c r="M1503" s="264"/>
      <c r="N1503" s="265"/>
      <c r="O1503" s="265"/>
      <c r="P1503" s="265"/>
      <c r="Q1503" s="265"/>
      <c r="R1503" s="265"/>
      <c r="S1503" s="265"/>
      <c r="T1503" s="266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67" t="s">
        <v>166</v>
      </c>
      <c r="AU1503" s="267" t="s">
        <v>81</v>
      </c>
      <c r="AV1503" s="14" t="s">
        <v>81</v>
      </c>
      <c r="AW1503" s="14" t="s">
        <v>30</v>
      </c>
      <c r="AX1503" s="14" t="s">
        <v>73</v>
      </c>
      <c r="AY1503" s="267" t="s">
        <v>158</v>
      </c>
    </row>
    <row r="1504" s="15" customFormat="1">
      <c r="A1504" s="15"/>
      <c r="B1504" s="268"/>
      <c r="C1504" s="269"/>
      <c r="D1504" s="248" t="s">
        <v>166</v>
      </c>
      <c r="E1504" s="270" t="s">
        <v>1</v>
      </c>
      <c r="F1504" s="271" t="s">
        <v>169</v>
      </c>
      <c r="G1504" s="269"/>
      <c r="H1504" s="272">
        <v>10</v>
      </c>
      <c r="I1504" s="273"/>
      <c r="J1504" s="269"/>
      <c r="K1504" s="269"/>
      <c r="L1504" s="274"/>
      <c r="M1504" s="275"/>
      <c r="N1504" s="276"/>
      <c r="O1504" s="276"/>
      <c r="P1504" s="276"/>
      <c r="Q1504" s="276"/>
      <c r="R1504" s="276"/>
      <c r="S1504" s="276"/>
      <c r="T1504" s="277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78" t="s">
        <v>166</v>
      </c>
      <c r="AU1504" s="278" t="s">
        <v>81</v>
      </c>
      <c r="AV1504" s="15" t="s">
        <v>165</v>
      </c>
      <c r="AW1504" s="15" t="s">
        <v>30</v>
      </c>
      <c r="AX1504" s="15" t="s">
        <v>79</v>
      </c>
      <c r="AY1504" s="278" t="s">
        <v>158</v>
      </c>
    </row>
    <row r="1505" s="2" customFormat="1" ht="21.75" customHeight="1">
      <c r="A1505" s="39"/>
      <c r="B1505" s="40"/>
      <c r="C1505" s="279" t="s">
        <v>2479</v>
      </c>
      <c r="D1505" s="279" t="s">
        <v>355</v>
      </c>
      <c r="E1505" s="280" t="s">
        <v>2480</v>
      </c>
      <c r="F1505" s="281" t="s">
        <v>2481</v>
      </c>
      <c r="G1505" s="282" t="s">
        <v>163</v>
      </c>
      <c r="H1505" s="283">
        <v>5.6909999999999998</v>
      </c>
      <c r="I1505" s="284"/>
      <c r="J1505" s="285">
        <f>ROUND(I1505*H1505,2)</f>
        <v>0</v>
      </c>
      <c r="K1505" s="281" t="s">
        <v>164</v>
      </c>
      <c r="L1505" s="286"/>
      <c r="M1505" s="287" t="s">
        <v>1</v>
      </c>
      <c r="N1505" s="288" t="s">
        <v>40</v>
      </c>
      <c r="O1505" s="93"/>
      <c r="P1505" s="242">
        <f>O1505*H1505</f>
        <v>0</v>
      </c>
      <c r="Q1505" s="242">
        <v>0.034720000000000001</v>
      </c>
      <c r="R1505" s="242">
        <f>Q1505*H1505</f>
        <v>0.19759151999999999</v>
      </c>
      <c r="S1505" s="242">
        <v>0</v>
      </c>
      <c r="T1505" s="243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44" t="s">
        <v>254</v>
      </c>
      <c r="AT1505" s="244" t="s">
        <v>355</v>
      </c>
      <c r="AU1505" s="244" t="s">
        <v>81</v>
      </c>
      <c r="AY1505" s="18" t="s">
        <v>158</v>
      </c>
      <c r="BE1505" s="245">
        <f>IF(N1505="základní",J1505,0)</f>
        <v>0</v>
      </c>
      <c r="BF1505" s="245">
        <f>IF(N1505="snížená",J1505,0)</f>
        <v>0</v>
      </c>
      <c r="BG1505" s="245">
        <f>IF(N1505="zákl. přenesená",J1505,0)</f>
        <v>0</v>
      </c>
      <c r="BH1505" s="245">
        <f>IF(N1505="sníž. přenesená",J1505,0)</f>
        <v>0</v>
      </c>
      <c r="BI1505" s="245">
        <f>IF(N1505="nulová",J1505,0)</f>
        <v>0</v>
      </c>
      <c r="BJ1505" s="18" t="s">
        <v>165</v>
      </c>
      <c r="BK1505" s="245">
        <f>ROUND(I1505*H1505,2)</f>
        <v>0</v>
      </c>
      <c r="BL1505" s="18" t="s">
        <v>210</v>
      </c>
      <c r="BM1505" s="244" t="s">
        <v>2482</v>
      </c>
    </row>
    <row r="1506" s="14" customFormat="1">
      <c r="A1506" s="14"/>
      <c r="B1506" s="257"/>
      <c r="C1506" s="258"/>
      <c r="D1506" s="248" t="s">
        <v>166</v>
      </c>
      <c r="E1506" s="259" t="s">
        <v>1</v>
      </c>
      <c r="F1506" s="260" t="s">
        <v>2483</v>
      </c>
      <c r="G1506" s="258"/>
      <c r="H1506" s="261">
        <v>4.3200000000000003</v>
      </c>
      <c r="I1506" s="262"/>
      <c r="J1506" s="258"/>
      <c r="K1506" s="258"/>
      <c r="L1506" s="263"/>
      <c r="M1506" s="264"/>
      <c r="N1506" s="265"/>
      <c r="O1506" s="265"/>
      <c r="P1506" s="265"/>
      <c r="Q1506" s="265"/>
      <c r="R1506" s="265"/>
      <c r="S1506" s="265"/>
      <c r="T1506" s="266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67" t="s">
        <v>166</v>
      </c>
      <c r="AU1506" s="267" t="s">
        <v>81</v>
      </c>
      <c r="AV1506" s="14" t="s">
        <v>81</v>
      </c>
      <c r="AW1506" s="14" t="s">
        <v>30</v>
      </c>
      <c r="AX1506" s="14" t="s">
        <v>73</v>
      </c>
      <c r="AY1506" s="267" t="s">
        <v>158</v>
      </c>
    </row>
    <row r="1507" s="14" customFormat="1">
      <c r="A1507" s="14"/>
      <c r="B1507" s="257"/>
      <c r="C1507" s="258"/>
      <c r="D1507" s="248" t="s">
        <v>166</v>
      </c>
      <c r="E1507" s="259" t="s">
        <v>1</v>
      </c>
      <c r="F1507" s="260" t="s">
        <v>2484</v>
      </c>
      <c r="G1507" s="258"/>
      <c r="H1507" s="261">
        <v>0.376</v>
      </c>
      <c r="I1507" s="262"/>
      <c r="J1507" s="258"/>
      <c r="K1507" s="258"/>
      <c r="L1507" s="263"/>
      <c r="M1507" s="264"/>
      <c r="N1507" s="265"/>
      <c r="O1507" s="265"/>
      <c r="P1507" s="265"/>
      <c r="Q1507" s="265"/>
      <c r="R1507" s="265"/>
      <c r="S1507" s="265"/>
      <c r="T1507" s="26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67" t="s">
        <v>166</v>
      </c>
      <c r="AU1507" s="267" t="s">
        <v>81</v>
      </c>
      <c r="AV1507" s="14" t="s">
        <v>81</v>
      </c>
      <c r="AW1507" s="14" t="s">
        <v>30</v>
      </c>
      <c r="AX1507" s="14" t="s">
        <v>73</v>
      </c>
      <c r="AY1507" s="267" t="s">
        <v>158</v>
      </c>
    </row>
    <row r="1508" s="14" customFormat="1">
      <c r="A1508" s="14"/>
      <c r="B1508" s="257"/>
      <c r="C1508" s="258"/>
      <c r="D1508" s="248" t="s">
        <v>166</v>
      </c>
      <c r="E1508" s="259" t="s">
        <v>1</v>
      </c>
      <c r="F1508" s="260" t="s">
        <v>2485</v>
      </c>
      <c r="G1508" s="258"/>
      <c r="H1508" s="261">
        <v>0.995</v>
      </c>
      <c r="I1508" s="262"/>
      <c r="J1508" s="258"/>
      <c r="K1508" s="258"/>
      <c r="L1508" s="263"/>
      <c r="M1508" s="264"/>
      <c r="N1508" s="265"/>
      <c r="O1508" s="265"/>
      <c r="P1508" s="265"/>
      <c r="Q1508" s="265"/>
      <c r="R1508" s="265"/>
      <c r="S1508" s="265"/>
      <c r="T1508" s="266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67" t="s">
        <v>166</v>
      </c>
      <c r="AU1508" s="267" t="s">
        <v>81</v>
      </c>
      <c r="AV1508" s="14" t="s">
        <v>81</v>
      </c>
      <c r="AW1508" s="14" t="s">
        <v>30</v>
      </c>
      <c r="AX1508" s="14" t="s">
        <v>73</v>
      </c>
      <c r="AY1508" s="267" t="s">
        <v>158</v>
      </c>
    </row>
    <row r="1509" s="15" customFormat="1">
      <c r="A1509" s="15"/>
      <c r="B1509" s="268"/>
      <c r="C1509" s="269"/>
      <c r="D1509" s="248" t="s">
        <v>166</v>
      </c>
      <c r="E1509" s="270" t="s">
        <v>1</v>
      </c>
      <c r="F1509" s="271" t="s">
        <v>169</v>
      </c>
      <c r="G1509" s="269"/>
      <c r="H1509" s="272">
        <v>5.6910000000000007</v>
      </c>
      <c r="I1509" s="273"/>
      <c r="J1509" s="269"/>
      <c r="K1509" s="269"/>
      <c r="L1509" s="274"/>
      <c r="M1509" s="275"/>
      <c r="N1509" s="276"/>
      <c r="O1509" s="276"/>
      <c r="P1509" s="276"/>
      <c r="Q1509" s="276"/>
      <c r="R1509" s="276"/>
      <c r="S1509" s="276"/>
      <c r="T1509" s="277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78" t="s">
        <v>166</v>
      </c>
      <c r="AU1509" s="278" t="s">
        <v>81</v>
      </c>
      <c r="AV1509" s="15" t="s">
        <v>165</v>
      </c>
      <c r="AW1509" s="15" t="s">
        <v>30</v>
      </c>
      <c r="AX1509" s="15" t="s">
        <v>79</v>
      </c>
      <c r="AY1509" s="278" t="s">
        <v>158</v>
      </c>
    </row>
    <row r="1510" s="2" customFormat="1" ht="21.75" customHeight="1">
      <c r="A1510" s="39"/>
      <c r="B1510" s="40"/>
      <c r="C1510" s="233" t="s">
        <v>1382</v>
      </c>
      <c r="D1510" s="233" t="s">
        <v>160</v>
      </c>
      <c r="E1510" s="234" t="s">
        <v>2486</v>
      </c>
      <c r="F1510" s="235" t="s">
        <v>2487</v>
      </c>
      <c r="G1510" s="236" t="s">
        <v>329</v>
      </c>
      <c r="H1510" s="237">
        <v>7</v>
      </c>
      <c r="I1510" s="238"/>
      <c r="J1510" s="239">
        <f>ROUND(I1510*H1510,2)</f>
        <v>0</v>
      </c>
      <c r="K1510" s="235" t="s">
        <v>164</v>
      </c>
      <c r="L1510" s="45"/>
      <c r="M1510" s="240" t="s">
        <v>1</v>
      </c>
      <c r="N1510" s="241" t="s">
        <v>40</v>
      </c>
      <c r="O1510" s="93"/>
      <c r="P1510" s="242">
        <f>O1510*H1510</f>
        <v>0</v>
      </c>
      <c r="Q1510" s="242">
        <v>0</v>
      </c>
      <c r="R1510" s="242">
        <f>Q1510*H1510</f>
        <v>0</v>
      </c>
      <c r="S1510" s="242">
        <v>0</v>
      </c>
      <c r="T1510" s="243">
        <f>S1510*H1510</f>
        <v>0</v>
      </c>
      <c r="U1510" s="39"/>
      <c r="V1510" s="39"/>
      <c r="W1510" s="39"/>
      <c r="X1510" s="39"/>
      <c r="Y1510" s="39"/>
      <c r="Z1510" s="39"/>
      <c r="AA1510" s="39"/>
      <c r="AB1510" s="39"/>
      <c r="AC1510" s="39"/>
      <c r="AD1510" s="39"/>
      <c r="AE1510" s="39"/>
      <c r="AR1510" s="244" t="s">
        <v>210</v>
      </c>
      <c r="AT1510" s="244" t="s">
        <v>160</v>
      </c>
      <c r="AU1510" s="244" t="s">
        <v>81</v>
      </c>
      <c r="AY1510" s="18" t="s">
        <v>158</v>
      </c>
      <c r="BE1510" s="245">
        <f>IF(N1510="základní",J1510,0)</f>
        <v>0</v>
      </c>
      <c r="BF1510" s="245">
        <f>IF(N1510="snížená",J1510,0)</f>
        <v>0</v>
      </c>
      <c r="BG1510" s="245">
        <f>IF(N1510="zákl. přenesená",J1510,0)</f>
        <v>0</v>
      </c>
      <c r="BH1510" s="245">
        <f>IF(N1510="sníž. přenesená",J1510,0)</f>
        <v>0</v>
      </c>
      <c r="BI1510" s="245">
        <f>IF(N1510="nulová",J1510,0)</f>
        <v>0</v>
      </c>
      <c r="BJ1510" s="18" t="s">
        <v>165</v>
      </c>
      <c r="BK1510" s="245">
        <f>ROUND(I1510*H1510,2)</f>
        <v>0</v>
      </c>
      <c r="BL1510" s="18" t="s">
        <v>210</v>
      </c>
      <c r="BM1510" s="244" t="s">
        <v>2488</v>
      </c>
    </row>
    <row r="1511" s="14" customFormat="1">
      <c r="A1511" s="14"/>
      <c r="B1511" s="257"/>
      <c r="C1511" s="258"/>
      <c r="D1511" s="248" t="s">
        <v>166</v>
      </c>
      <c r="E1511" s="259" t="s">
        <v>1</v>
      </c>
      <c r="F1511" s="260" t="s">
        <v>2489</v>
      </c>
      <c r="G1511" s="258"/>
      <c r="H1511" s="261">
        <v>7</v>
      </c>
      <c r="I1511" s="262"/>
      <c r="J1511" s="258"/>
      <c r="K1511" s="258"/>
      <c r="L1511" s="263"/>
      <c r="M1511" s="264"/>
      <c r="N1511" s="265"/>
      <c r="O1511" s="265"/>
      <c r="P1511" s="265"/>
      <c r="Q1511" s="265"/>
      <c r="R1511" s="265"/>
      <c r="S1511" s="265"/>
      <c r="T1511" s="266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67" t="s">
        <v>166</v>
      </c>
      <c r="AU1511" s="267" t="s">
        <v>81</v>
      </c>
      <c r="AV1511" s="14" t="s">
        <v>81</v>
      </c>
      <c r="AW1511" s="14" t="s">
        <v>30</v>
      </c>
      <c r="AX1511" s="14" t="s">
        <v>73</v>
      </c>
      <c r="AY1511" s="267" t="s">
        <v>158</v>
      </c>
    </row>
    <row r="1512" s="15" customFormat="1">
      <c r="A1512" s="15"/>
      <c r="B1512" s="268"/>
      <c r="C1512" s="269"/>
      <c r="D1512" s="248" t="s">
        <v>166</v>
      </c>
      <c r="E1512" s="270" t="s">
        <v>1</v>
      </c>
      <c r="F1512" s="271" t="s">
        <v>169</v>
      </c>
      <c r="G1512" s="269"/>
      <c r="H1512" s="272">
        <v>7</v>
      </c>
      <c r="I1512" s="273"/>
      <c r="J1512" s="269"/>
      <c r="K1512" s="269"/>
      <c r="L1512" s="274"/>
      <c r="M1512" s="275"/>
      <c r="N1512" s="276"/>
      <c r="O1512" s="276"/>
      <c r="P1512" s="276"/>
      <c r="Q1512" s="276"/>
      <c r="R1512" s="276"/>
      <c r="S1512" s="276"/>
      <c r="T1512" s="277"/>
      <c r="U1512" s="15"/>
      <c r="V1512" s="15"/>
      <c r="W1512" s="15"/>
      <c r="X1512" s="15"/>
      <c r="Y1512" s="15"/>
      <c r="Z1512" s="15"/>
      <c r="AA1512" s="15"/>
      <c r="AB1512" s="15"/>
      <c r="AC1512" s="15"/>
      <c r="AD1512" s="15"/>
      <c r="AE1512" s="15"/>
      <c r="AT1512" s="278" t="s">
        <v>166</v>
      </c>
      <c r="AU1512" s="278" t="s">
        <v>81</v>
      </c>
      <c r="AV1512" s="15" t="s">
        <v>165</v>
      </c>
      <c r="AW1512" s="15" t="s">
        <v>30</v>
      </c>
      <c r="AX1512" s="15" t="s">
        <v>79</v>
      </c>
      <c r="AY1512" s="278" t="s">
        <v>158</v>
      </c>
    </row>
    <row r="1513" s="2" customFormat="1" ht="21.75" customHeight="1">
      <c r="A1513" s="39"/>
      <c r="B1513" s="40"/>
      <c r="C1513" s="279" t="s">
        <v>2490</v>
      </c>
      <c r="D1513" s="279" t="s">
        <v>355</v>
      </c>
      <c r="E1513" s="280" t="s">
        <v>2491</v>
      </c>
      <c r="F1513" s="281" t="s">
        <v>2492</v>
      </c>
      <c r="G1513" s="282" t="s">
        <v>329</v>
      </c>
      <c r="H1513" s="283">
        <v>4</v>
      </c>
      <c r="I1513" s="284"/>
      <c r="J1513" s="285">
        <f>ROUND(I1513*H1513,2)</f>
        <v>0</v>
      </c>
      <c r="K1513" s="281" t="s">
        <v>164</v>
      </c>
      <c r="L1513" s="286"/>
      <c r="M1513" s="287" t="s">
        <v>1</v>
      </c>
      <c r="N1513" s="288" t="s">
        <v>40</v>
      </c>
      <c r="O1513" s="93"/>
      <c r="P1513" s="242">
        <f>O1513*H1513</f>
        <v>0</v>
      </c>
      <c r="Q1513" s="242">
        <v>0.014500000000000001</v>
      </c>
      <c r="R1513" s="242">
        <f>Q1513*H1513</f>
        <v>0.058000000000000003</v>
      </c>
      <c r="S1513" s="242">
        <v>0</v>
      </c>
      <c r="T1513" s="243">
        <f>S1513*H1513</f>
        <v>0</v>
      </c>
      <c r="U1513" s="39"/>
      <c r="V1513" s="39"/>
      <c r="W1513" s="39"/>
      <c r="X1513" s="39"/>
      <c r="Y1513" s="39"/>
      <c r="Z1513" s="39"/>
      <c r="AA1513" s="39"/>
      <c r="AB1513" s="39"/>
      <c r="AC1513" s="39"/>
      <c r="AD1513" s="39"/>
      <c r="AE1513" s="39"/>
      <c r="AR1513" s="244" t="s">
        <v>254</v>
      </c>
      <c r="AT1513" s="244" t="s">
        <v>355</v>
      </c>
      <c r="AU1513" s="244" t="s">
        <v>81</v>
      </c>
      <c r="AY1513" s="18" t="s">
        <v>158</v>
      </c>
      <c r="BE1513" s="245">
        <f>IF(N1513="základní",J1513,0)</f>
        <v>0</v>
      </c>
      <c r="BF1513" s="245">
        <f>IF(N1513="snížená",J1513,0)</f>
        <v>0</v>
      </c>
      <c r="BG1513" s="245">
        <f>IF(N1513="zákl. přenesená",J1513,0)</f>
        <v>0</v>
      </c>
      <c r="BH1513" s="245">
        <f>IF(N1513="sníž. přenesená",J1513,0)</f>
        <v>0</v>
      </c>
      <c r="BI1513" s="245">
        <f>IF(N1513="nulová",J1513,0)</f>
        <v>0</v>
      </c>
      <c r="BJ1513" s="18" t="s">
        <v>165</v>
      </c>
      <c r="BK1513" s="245">
        <f>ROUND(I1513*H1513,2)</f>
        <v>0</v>
      </c>
      <c r="BL1513" s="18" t="s">
        <v>210</v>
      </c>
      <c r="BM1513" s="244" t="s">
        <v>2493</v>
      </c>
    </row>
    <row r="1514" s="2" customFormat="1" ht="21.75" customHeight="1">
      <c r="A1514" s="39"/>
      <c r="B1514" s="40"/>
      <c r="C1514" s="279" t="s">
        <v>1386</v>
      </c>
      <c r="D1514" s="279" t="s">
        <v>355</v>
      </c>
      <c r="E1514" s="280" t="s">
        <v>2494</v>
      </c>
      <c r="F1514" s="281" t="s">
        <v>2495</v>
      </c>
      <c r="G1514" s="282" t="s">
        <v>329</v>
      </c>
      <c r="H1514" s="283">
        <v>3</v>
      </c>
      <c r="I1514" s="284"/>
      <c r="J1514" s="285">
        <f>ROUND(I1514*H1514,2)</f>
        <v>0</v>
      </c>
      <c r="K1514" s="281" t="s">
        <v>164</v>
      </c>
      <c r="L1514" s="286"/>
      <c r="M1514" s="287" t="s">
        <v>1</v>
      </c>
      <c r="N1514" s="288" t="s">
        <v>40</v>
      </c>
      <c r="O1514" s="93"/>
      <c r="P1514" s="242">
        <f>O1514*H1514</f>
        <v>0</v>
      </c>
      <c r="Q1514" s="242">
        <v>0.016</v>
      </c>
      <c r="R1514" s="242">
        <f>Q1514*H1514</f>
        <v>0.048000000000000001</v>
      </c>
      <c r="S1514" s="242">
        <v>0</v>
      </c>
      <c r="T1514" s="243">
        <f>S1514*H1514</f>
        <v>0</v>
      </c>
      <c r="U1514" s="39"/>
      <c r="V1514" s="39"/>
      <c r="W1514" s="39"/>
      <c r="X1514" s="39"/>
      <c r="Y1514" s="39"/>
      <c r="Z1514" s="39"/>
      <c r="AA1514" s="39"/>
      <c r="AB1514" s="39"/>
      <c r="AC1514" s="39"/>
      <c r="AD1514" s="39"/>
      <c r="AE1514" s="39"/>
      <c r="AR1514" s="244" t="s">
        <v>254</v>
      </c>
      <c r="AT1514" s="244" t="s">
        <v>355</v>
      </c>
      <c r="AU1514" s="244" t="s">
        <v>81</v>
      </c>
      <c r="AY1514" s="18" t="s">
        <v>158</v>
      </c>
      <c r="BE1514" s="245">
        <f>IF(N1514="základní",J1514,0)</f>
        <v>0</v>
      </c>
      <c r="BF1514" s="245">
        <f>IF(N1514="snížená",J1514,0)</f>
        <v>0</v>
      </c>
      <c r="BG1514" s="245">
        <f>IF(N1514="zákl. přenesená",J1514,0)</f>
        <v>0</v>
      </c>
      <c r="BH1514" s="245">
        <f>IF(N1514="sníž. přenesená",J1514,0)</f>
        <v>0</v>
      </c>
      <c r="BI1514" s="245">
        <f>IF(N1514="nulová",J1514,0)</f>
        <v>0</v>
      </c>
      <c r="BJ1514" s="18" t="s">
        <v>165</v>
      </c>
      <c r="BK1514" s="245">
        <f>ROUND(I1514*H1514,2)</f>
        <v>0</v>
      </c>
      <c r="BL1514" s="18" t="s">
        <v>210</v>
      </c>
      <c r="BM1514" s="244" t="s">
        <v>2496</v>
      </c>
    </row>
    <row r="1515" s="2" customFormat="1" ht="21.75" customHeight="1">
      <c r="A1515" s="39"/>
      <c r="B1515" s="40"/>
      <c r="C1515" s="233" t="s">
        <v>2497</v>
      </c>
      <c r="D1515" s="233" t="s">
        <v>160</v>
      </c>
      <c r="E1515" s="234" t="s">
        <v>2498</v>
      </c>
      <c r="F1515" s="235" t="s">
        <v>2499</v>
      </c>
      <c r="G1515" s="236" t="s">
        <v>329</v>
      </c>
      <c r="H1515" s="237">
        <v>1</v>
      </c>
      <c r="I1515" s="238"/>
      <c r="J1515" s="239">
        <f>ROUND(I1515*H1515,2)</f>
        <v>0</v>
      </c>
      <c r="K1515" s="235" t="s">
        <v>164</v>
      </c>
      <c r="L1515" s="45"/>
      <c r="M1515" s="240" t="s">
        <v>1</v>
      </c>
      <c r="N1515" s="241" t="s">
        <v>40</v>
      </c>
      <c r="O1515" s="93"/>
      <c r="P1515" s="242">
        <f>O1515*H1515</f>
        <v>0</v>
      </c>
      <c r="Q1515" s="242">
        <v>0</v>
      </c>
      <c r="R1515" s="242">
        <f>Q1515*H1515</f>
        <v>0</v>
      </c>
      <c r="S1515" s="242">
        <v>0</v>
      </c>
      <c r="T1515" s="243">
        <f>S1515*H1515</f>
        <v>0</v>
      </c>
      <c r="U1515" s="39"/>
      <c r="V1515" s="39"/>
      <c r="W1515" s="39"/>
      <c r="X1515" s="39"/>
      <c r="Y1515" s="39"/>
      <c r="Z1515" s="39"/>
      <c r="AA1515" s="39"/>
      <c r="AB1515" s="39"/>
      <c r="AC1515" s="39"/>
      <c r="AD1515" s="39"/>
      <c r="AE1515" s="39"/>
      <c r="AR1515" s="244" t="s">
        <v>210</v>
      </c>
      <c r="AT1515" s="244" t="s">
        <v>160</v>
      </c>
      <c r="AU1515" s="244" t="s">
        <v>81</v>
      </c>
      <c r="AY1515" s="18" t="s">
        <v>158</v>
      </c>
      <c r="BE1515" s="245">
        <f>IF(N1515="základní",J1515,0)</f>
        <v>0</v>
      </c>
      <c r="BF1515" s="245">
        <f>IF(N1515="snížená",J1515,0)</f>
        <v>0</v>
      </c>
      <c r="BG1515" s="245">
        <f>IF(N1515="zákl. přenesená",J1515,0)</f>
        <v>0</v>
      </c>
      <c r="BH1515" s="245">
        <f>IF(N1515="sníž. přenesená",J1515,0)</f>
        <v>0</v>
      </c>
      <c r="BI1515" s="245">
        <f>IF(N1515="nulová",J1515,0)</f>
        <v>0</v>
      </c>
      <c r="BJ1515" s="18" t="s">
        <v>165</v>
      </c>
      <c r="BK1515" s="245">
        <f>ROUND(I1515*H1515,2)</f>
        <v>0</v>
      </c>
      <c r="BL1515" s="18" t="s">
        <v>210</v>
      </c>
      <c r="BM1515" s="244" t="s">
        <v>2500</v>
      </c>
    </row>
    <row r="1516" s="2" customFormat="1" ht="21.75" customHeight="1">
      <c r="A1516" s="39"/>
      <c r="B1516" s="40"/>
      <c r="C1516" s="279" t="s">
        <v>1390</v>
      </c>
      <c r="D1516" s="279" t="s">
        <v>355</v>
      </c>
      <c r="E1516" s="280" t="s">
        <v>2501</v>
      </c>
      <c r="F1516" s="281" t="s">
        <v>2502</v>
      </c>
      <c r="G1516" s="282" t="s">
        <v>329</v>
      </c>
      <c r="H1516" s="283">
        <v>1</v>
      </c>
      <c r="I1516" s="284"/>
      <c r="J1516" s="285">
        <f>ROUND(I1516*H1516,2)</f>
        <v>0</v>
      </c>
      <c r="K1516" s="281" t="s">
        <v>164</v>
      </c>
      <c r="L1516" s="286"/>
      <c r="M1516" s="287" t="s">
        <v>1</v>
      </c>
      <c r="N1516" s="288" t="s">
        <v>40</v>
      </c>
      <c r="O1516" s="93"/>
      <c r="P1516" s="242">
        <f>O1516*H1516</f>
        <v>0</v>
      </c>
      <c r="Q1516" s="242">
        <v>0.017000000000000001</v>
      </c>
      <c r="R1516" s="242">
        <f>Q1516*H1516</f>
        <v>0.017000000000000001</v>
      </c>
      <c r="S1516" s="242">
        <v>0</v>
      </c>
      <c r="T1516" s="243">
        <f>S1516*H1516</f>
        <v>0</v>
      </c>
      <c r="U1516" s="39"/>
      <c r="V1516" s="39"/>
      <c r="W1516" s="39"/>
      <c r="X1516" s="39"/>
      <c r="Y1516" s="39"/>
      <c r="Z1516" s="39"/>
      <c r="AA1516" s="39"/>
      <c r="AB1516" s="39"/>
      <c r="AC1516" s="39"/>
      <c r="AD1516" s="39"/>
      <c r="AE1516" s="39"/>
      <c r="AR1516" s="244" t="s">
        <v>254</v>
      </c>
      <c r="AT1516" s="244" t="s">
        <v>355</v>
      </c>
      <c r="AU1516" s="244" t="s">
        <v>81</v>
      </c>
      <c r="AY1516" s="18" t="s">
        <v>158</v>
      </c>
      <c r="BE1516" s="245">
        <f>IF(N1516="základní",J1516,0)</f>
        <v>0</v>
      </c>
      <c r="BF1516" s="245">
        <f>IF(N1516="snížená",J1516,0)</f>
        <v>0</v>
      </c>
      <c r="BG1516" s="245">
        <f>IF(N1516="zákl. přenesená",J1516,0)</f>
        <v>0</v>
      </c>
      <c r="BH1516" s="245">
        <f>IF(N1516="sníž. přenesená",J1516,0)</f>
        <v>0</v>
      </c>
      <c r="BI1516" s="245">
        <f>IF(N1516="nulová",J1516,0)</f>
        <v>0</v>
      </c>
      <c r="BJ1516" s="18" t="s">
        <v>165</v>
      </c>
      <c r="BK1516" s="245">
        <f>ROUND(I1516*H1516,2)</f>
        <v>0</v>
      </c>
      <c r="BL1516" s="18" t="s">
        <v>210</v>
      </c>
      <c r="BM1516" s="244" t="s">
        <v>2503</v>
      </c>
    </row>
    <row r="1517" s="2" customFormat="1" ht="21.75" customHeight="1">
      <c r="A1517" s="39"/>
      <c r="B1517" s="40"/>
      <c r="C1517" s="233" t="s">
        <v>2504</v>
      </c>
      <c r="D1517" s="233" t="s">
        <v>160</v>
      </c>
      <c r="E1517" s="234" t="s">
        <v>2505</v>
      </c>
      <c r="F1517" s="235" t="s">
        <v>2506</v>
      </c>
      <c r="G1517" s="236" t="s">
        <v>329</v>
      </c>
      <c r="H1517" s="237">
        <v>1</v>
      </c>
      <c r="I1517" s="238"/>
      <c r="J1517" s="239">
        <f>ROUND(I1517*H1517,2)</f>
        <v>0</v>
      </c>
      <c r="K1517" s="235" t="s">
        <v>164</v>
      </c>
      <c r="L1517" s="45"/>
      <c r="M1517" s="240" t="s">
        <v>1</v>
      </c>
      <c r="N1517" s="241" t="s">
        <v>40</v>
      </c>
      <c r="O1517" s="93"/>
      <c r="P1517" s="242">
        <f>O1517*H1517</f>
        <v>0</v>
      </c>
      <c r="Q1517" s="242">
        <v>0.00092000000000000003</v>
      </c>
      <c r="R1517" s="242">
        <f>Q1517*H1517</f>
        <v>0.00092000000000000003</v>
      </c>
      <c r="S1517" s="242">
        <v>0</v>
      </c>
      <c r="T1517" s="243">
        <f>S1517*H1517</f>
        <v>0</v>
      </c>
      <c r="U1517" s="39"/>
      <c r="V1517" s="39"/>
      <c r="W1517" s="39"/>
      <c r="X1517" s="39"/>
      <c r="Y1517" s="39"/>
      <c r="Z1517" s="39"/>
      <c r="AA1517" s="39"/>
      <c r="AB1517" s="39"/>
      <c r="AC1517" s="39"/>
      <c r="AD1517" s="39"/>
      <c r="AE1517" s="39"/>
      <c r="AR1517" s="244" t="s">
        <v>210</v>
      </c>
      <c r="AT1517" s="244" t="s">
        <v>160</v>
      </c>
      <c r="AU1517" s="244" t="s">
        <v>81</v>
      </c>
      <c r="AY1517" s="18" t="s">
        <v>158</v>
      </c>
      <c r="BE1517" s="245">
        <f>IF(N1517="základní",J1517,0)</f>
        <v>0</v>
      </c>
      <c r="BF1517" s="245">
        <f>IF(N1517="snížená",J1517,0)</f>
        <v>0</v>
      </c>
      <c r="BG1517" s="245">
        <f>IF(N1517="zákl. přenesená",J1517,0)</f>
        <v>0</v>
      </c>
      <c r="BH1517" s="245">
        <f>IF(N1517="sníž. přenesená",J1517,0)</f>
        <v>0</v>
      </c>
      <c r="BI1517" s="245">
        <f>IF(N1517="nulová",J1517,0)</f>
        <v>0</v>
      </c>
      <c r="BJ1517" s="18" t="s">
        <v>165</v>
      </c>
      <c r="BK1517" s="245">
        <f>ROUND(I1517*H1517,2)</f>
        <v>0</v>
      </c>
      <c r="BL1517" s="18" t="s">
        <v>210</v>
      </c>
      <c r="BM1517" s="244" t="s">
        <v>2507</v>
      </c>
    </row>
    <row r="1518" s="2" customFormat="1" ht="21.75" customHeight="1">
      <c r="A1518" s="39"/>
      <c r="B1518" s="40"/>
      <c r="C1518" s="279" t="s">
        <v>1394</v>
      </c>
      <c r="D1518" s="279" t="s">
        <v>355</v>
      </c>
      <c r="E1518" s="280" t="s">
        <v>2508</v>
      </c>
      <c r="F1518" s="281" t="s">
        <v>2509</v>
      </c>
      <c r="G1518" s="282" t="s">
        <v>329</v>
      </c>
      <c r="H1518" s="283">
        <v>1</v>
      </c>
      <c r="I1518" s="284"/>
      <c r="J1518" s="285">
        <f>ROUND(I1518*H1518,2)</f>
        <v>0</v>
      </c>
      <c r="K1518" s="281" t="s">
        <v>164</v>
      </c>
      <c r="L1518" s="286"/>
      <c r="M1518" s="287" t="s">
        <v>1</v>
      </c>
      <c r="N1518" s="288" t="s">
        <v>40</v>
      </c>
      <c r="O1518" s="93"/>
      <c r="P1518" s="242">
        <f>O1518*H1518</f>
        <v>0</v>
      </c>
      <c r="Q1518" s="242">
        <v>0.071999999999999995</v>
      </c>
      <c r="R1518" s="242">
        <f>Q1518*H1518</f>
        <v>0.071999999999999995</v>
      </c>
      <c r="S1518" s="242">
        <v>0</v>
      </c>
      <c r="T1518" s="243">
        <f>S1518*H1518</f>
        <v>0</v>
      </c>
      <c r="U1518" s="39"/>
      <c r="V1518" s="39"/>
      <c r="W1518" s="39"/>
      <c r="X1518" s="39"/>
      <c r="Y1518" s="39"/>
      <c r="Z1518" s="39"/>
      <c r="AA1518" s="39"/>
      <c r="AB1518" s="39"/>
      <c r="AC1518" s="39"/>
      <c r="AD1518" s="39"/>
      <c r="AE1518" s="39"/>
      <c r="AR1518" s="244" t="s">
        <v>254</v>
      </c>
      <c r="AT1518" s="244" t="s">
        <v>355</v>
      </c>
      <c r="AU1518" s="244" t="s">
        <v>81</v>
      </c>
      <c r="AY1518" s="18" t="s">
        <v>158</v>
      </c>
      <c r="BE1518" s="245">
        <f>IF(N1518="základní",J1518,0)</f>
        <v>0</v>
      </c>
      <c r="BF1518" s="245">
        <f>IF(N1518="snížená",J1518,0)</f>
        <v>0</v>
      </c>
      <c r="BG1518" s="245">
        <f>IF(N1518="zákl. přenesená",J1518,0)</f>
        <v>0</v>
      </c>
      <c r="BH1518" s="245">
        <f>IF(N1518="sníž. přenesená",J1518,0)</f>
        <v>0</v>
      </c>
      <c r="BI1518" s="245">
        <f>IF(N1518="nulová",J1518,0)</f>
        <v>0</v>
      </c>
      <c r="BJ1518" s="18" t="s">
        <v>165</v>
      </c>
      <c r="BK1518" s="245">
        <f>ROUND(I1518*H1518,2)</f>
        <v>0</v>
      </c>
      <c r="BL1518" s="18" t="s">
        <v>210</v>
      </c>
      <c r="BM1518" s="244" t="s">
        <v>2510</v>
      </c>
    </row>
    <row r="1519" s="2" customFormat="1" ht="21.75" customHeight="1">
      <c r="A1519" s="39"/>
      <c r="B1519" s="40"/>
      <c r="C1519" s="233" t="s">
        <v>2511</v>
      </c>
      <c r="D1519" s="233" t="s">
        <v>160</v>
      </c>
      <c r="E1519" s="234" t="s">
        <v>2512</v>
      </c>
      <c r="F1519" s="235" t="s">
        <v>2513</v>
      </c>
      <c r="G1519" s="236" t="s">
        <v>329</v>
      </c>
      <c r="H1519" s="237">
        <v>4</v>
      </c>
      <c r="I1519" s="238"/>
      <c r="J1519" s="239">
        <f>ROUND(I1519*H1519,2)</f>
        <v>0</v>
      </c>
      <c r="K1519" s="235" t="s">
        <v>164</v>
      </c>
      <c r="L1519" s="45"/>
      <c r="M1519" s="240" t="s">
        <v>1</v>
      </c>
      <c r="N1519" s="241" t="s">
        <v>40</v>
      </c>
      <c r="O1519" s="93"/>
      <c r="P1519" s="242">
        <f>O1519*H1519</f>
        <v>0</v>
      </c>
      <c r="Q1519" s="242">
        <v>0.00093000000000000005</v>
      </c>
      <c r="R1519" s="242">
        <f>Q1519*H1519</f>
        <v>0.0037200000000000002</v>
      </c>
      <c r="S1519" s="242">
        <v>0</v>
      </c>
      <c r="T1519" s="243">
        <f>S1519*H1519</f>
        <v>0</v>
      </c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R1519" s="244" t="s">
        <v>210</v>
      </c>
      <c r="AT1519" s="244" t="s">
        <v>160</v>
      </c>
      <c r="AU1519" s="244" t="s">
        <v>81</v>
      </c>
      <c r="AY1519" s="18" t="s">
        <v>158</v>
      </c>
      <c r="BE1519" s="245">
        <f>IF(N1519="základní",J1519,0)</f>
        <v>0</v>
      </c>
      <c r="BF1519" s="245">
        <f>IF(N1519="snížená",J1519,0)</f>
        <v>0</v>
      </c>
      <c r="BG1519" s="245">
        <f>IF(N1519="zákl. přenesená",J1519,0)</f>
        <v>0</v>
      </c>
      <c r="BH1519" s="245">
        <f>IF(N1519="sníž. přenesená",J1519,0)</f>
        <v>0</v>
      </c>
      <c r="BI1519" s="245">
        <f>IF(N1519="nulová",J1519,0)</f>
        <v>0</v>
      </c>
      <c r="BJ1519" s="18" t="s">
        <v>165</v>
      </c>
      <c r="BK1519" s="245">
        <f>ROUND(I1519*H1519,2)</f>
        <v>0</v>
      </c>
      <c r="BL1519" s="18" t="s">
        <v>210</v>
      </c>
      <c r="BM1519" s="244" t="s">
        <v>2514</v>
      </c>
    </row>
    <row r="1520" s="2" customFormat="1" ht="21.75" customHeight="1">
      <c r="A1520" s="39"/>
      <c r="B1520" s="40"/>
      <c r="C1520" s="279" t="s">
        <v>1398</v>
      </c>
      <c r="D1520" s="279" t="s">
        <v>355</v>
      </c>
      <c r="E1520" s="280" t="s">
        <v>2515</v>
      </c>
      <c r="F1520" s="281" t="s">
        <v>2516</v>
      </c>
      <c r="G1520" s="282" t="s">
        <v>163</v>
      </c>
      <c r="H1520" s="283">
        <v>10.256</v>
      </c>
      <c r="I1520" s="284"/>
      <c r="J1520" s="285">
        <f>ROUND(I1520*H1520,2)</f>
        <v>0</v>
      </c>
      <c r="K1520" s="281" t="s">
        <v>164</v>
      </c>
      <c r="L1520" s="286"/>
      <c r="M1520" s="287" t="s">
        <v>1</v>
      </c>
      <c r="N1520" s="288" t="s">
        <v>40</v>
      </c>
      <c r="O1520" s="93"/>
      <c r="P1520" s="242">
        <f>O1520*H1520</f>
        <v>0</v>
      </c>
      <c r="Q1520" s="242">
        <v>0.03065</v>
      </c>
      <c r="R1520" s="242">
        <f>Q1520*H1520</f>
        <v>0.31434640000000003</v>
      </c>
      <c r="S1520" s="242">
        <v>0</v>
      </c>
      <c r="T1520" s="243">
        <f>S1520*H1520</f>
        <v>0</v>
      </c>
      <c r="U1520" s="39"/>
      <c r="V1520" s="39"/>
      <c r="W1520" s="39"/>
      <c r="X1520" s="39"/>
      <c r="Y1520" s="39"/>
      <c r="Z1520" s="39"/>
      <c r="AA1520" s="39"/>
      <c r="AB1520" s="39"/>
      <c r="AC1520" s="39"/>
      <c r="AD1520" s="39"/>
      <c r="AE1520" s="39"/>
      <c r="AR1520" s="244" t="s">
        <v>254</v>
      </c>
      <c r="AT1520" s="244" t="s">
        <v>355</v>
      </c>
      <c r="AU1520" s="244" t="s">
        <v>81</v>
      </c>
      <c r="AY1520" s="18" t="s">
        <v>158</v>
      </c>
      <c r="BE1520" s="245">
        <f>IF(N1520="základní",J1520,0)</f>
        <v>0</v>
      </c>
      <c r="BF1520" s="245">
        <f>IF(N1520="snížená",J1520,0)</f>
        <v>0</v>
      </c>
      <c r="BG1520" s="245">
        <f>IF(N1520="zákl. přenesená",J1520,0)</f>
        <v>0</v>
      </c>
      <c r="BH1520" s="245">
        <f>IF(N1520="sníž. přenesená",J1520,0)</f>
        <v>0</v>
      </c>
      <c r="BI1520" s="245">
        <f>IF(N1520="nulová",J1520,0)</f>
        <v>0</v>
      </c>
      <c r="BJ1520" s="18" t="s">
        <v>165</v>
      </c>
      <c r="BK1520" s="245">
        <f>ROUND(I1520*H1520,2)</f>
        <v>0</v>
      </c>
      <c r="BL1520" s="18" t="s">
        <v>210</v>
      </c>
      <c r="BM1520" s="244" t="s">
        <v>2517</v>
      </c>
    </row>
    <row r="1521" s="14" customFormat="1">
      <c r="A1521" s="14"/>
      <c r="B1521" s="257"/>
      <c r="C1521" s="258"/>
      <c r="D1521" s="248" t="s">
        <v>166</v>
      </c>
      <c r="E1521" s="259" t="s">
        <v>1</v>
      </c>
      <c r="F1521" s="260" t="s">
        <v>2518</v>
      </c>
      <c r="G1521" s="258"/>
      <c r="H1521" s="261">
        <v>2.016</v>
      </c>
      <c r="I1521" s="262"/>
      <c r="J1521" s="258"/>
      <c r="K1521" s="258"/>
      <c r="L1521" s="263"/>
      <c r="M1521" s="264"/>
      <c r="N1521" s="265"/>
      <c r="O1521" s="265"/>
      <c r="P1521" s="265"/>
      <c r="Q1521" s="265"/>
      <c r="R1521" s="265"/>
      <c r="S1521" s="265"/>
      <c r="T1521" s="266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67" t="s">
        <v>166</v>
      </c>
      <c r="AU1521" s="267" t="s">
        <v>81</v>
      </c>
      <c r="AV1521" s="14" t="s">
        <v>81</v>
      </c>
      <c r="AW1521" s="14" t="s">
        <v>30</v>
      </c>
      <c r="AX1521" s="14" t="s">
        <v>73</v>
      </c>
      <c r="AY1521" s="267" t="s">
        <v>158</v>
      </c>
    </row>
    <row r="1522" s="14" customFormat="1">
      <c r="A1522" s="14"/>
      <c r="B1522" s="257"/>
      <c r="C1522" s="258"/>
      <c r="D1522" s="248" t="s">
        <v>166</v>
      </c>
      <c r="E1522" s="259" t="s">
        <v>1</v>
      </c>
      <c r="F1522" s="260" t="s">
        <v>2519</v>
      </c>
      <c r="G1522" s="258"/>
      <c r="H1522" s="261">
        <v>2.6600000000000001</v>
      </c>
      <c r="I1522" s="262"/>
      <c r="J1522" s="258"/>
      <c r="K1522" s="258"/>
      <c r="L1522" s="263"/>
      <c r="M1522" s="264"/>
      <c r="N1522" s="265"/>
      <c r="O1522" s="265"/>
      <c r="P1522" s="265"/>
      <c r="Q1522" s="265"/>
      <c r="R1522" s="265"/>
      <c r="S1522" s="265"/>
      <c r="T1522" s="26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67" t="s">
        <v>166</v>
      </c>
      <c r="AU1522" s="267" t="s">
        <v>81</v>
      </c>
      <c r="AV1522" s="14" t="s">
        <v>81</v>
      </c>
      <c r="AW1522" s="14" t="s">
        <v>30</v>
      </c>
      <c r="AX1522" s="14" t="s">
        <v>73</v>
      </c>
      <c r="AY1522" s="267" t="s">
        <v>158</v>
      </c>
    </row>
    <row r="1523" s="14" customFormat="1">
      <c r="A1523" s="14"/>
      <c r="B1523" s="257"/>
      <c r="C1523" s="258"/>
      <c r="D1523" s="248" t="s">
        <v>166</v>
      </c>
      <c r="E1523" s="259" t="s">
        <v>1</v>
      </c>
      <c r="F1523" s="260" t="s">
        <v>2520</v>
      </c>
      <c r="G1523" s="258"/>
      <c r="H1523" s="261">
        <v>3.0800000000000001</v>
      </c>
      <c r="I1523" s="262"/>
      <c r="J1523" s="258"/>
      <c r="K1523" s="258"/>
      <c r="L1523" s="263"/>
      <c r="M1523" s="264"/>
      <c r="N1523" s="265"/>
      <c r="O1523" s="265"/>
      <c r="P1523" s="265"/>
      <c r="Q1523" s="265"/>
      <c r="R1523" s="265"/>
      <c r="S1523" s="265"/>
      <c r="T1523" s="266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67" t="s">
        <v>166</v>
      </c>
      <c r="AU1523" s="267" t="s">
        <v>81</v>
      </c>
      <c r="AV1523" s="14" t="s">
        <v>81</v>
      </c>
      <c r="AW1523" s="14" t="s">
        <v>30</v>
      </c>
      <c r="AX1523" s="14" t="s">
        <v>73</v>
      </c>
      <c r="AY1523" s="267" t="s">
        <v>158</v>
      </c>
    </row>
    <row r="1524" s="14" customFormat="1">
      <c r="A1524" s="14"/>
      <c r="B1524" s="257"/>
      <c r="C1524" s="258"/>
      <c r="D1524" s="248" t="s">
        <v>166</v>
      </c>
      <c r="E1524" s="259" t="s">
        <v>1</v>
      </c>
      <c r="F1524" s="260" t="s">
        <v>2521</v>
      </c>
      <c r="G1524" s="258"/>
      <c r="H1524" s="261">
        <v>2.5</v>
      </c>
      <c r="I1524" s="262"/>
      <c r="J1524" s="258"/>
      <c r="K1524" s="258"/>
      <c r="L1524" s="263"/>
      <c r="M1524" s="264"/>
      <c r="N1524" s="265"/>
      <c r="O1524" s="265"/>
      <c r="P1524" s="265"/>
      <c r="Q1524" s="265"/>
      <c r="R1524" s="265"/>
      <c r="S1524" s="265"/>
      <c r="T1524" s="266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67" t="s">
        <v>166</v>
      </c>
      <c r="AU1524" s="267" t="s">
        <v>81</v>
      </c>
      <c r="AV1524" s="14" t="s">
        <v>81</v>
      </c>
      <c r="AW1524" s="14" t="s">
        <v>30</v>
      </c>
      <c r="AX1524" s="14" t="s">
        <v>73</v>
      </c>
      <c r="AY1524" s="267" t="s">
        <v>158</v>
      </c>
    </row>
    <row r="1525" s="15" customFormat="1">
      <c r="A1525" s="15"/>
      <c r="B1525" s="268"/>
      <c r="C1525" s="269"/>
      <c r="D1525" s="248" t="s">
        <v>166</v>
      </c>
      <c r="E1525" s="270" t="s">
        <v>1</v>
      </c>
      <c r="F1525" s="271" t="s">
        <v>169</v>
      </c>
      <c r="G1525" s="269"/>
      <c r="H1525" s="272">
        <v>10.256</v>
      </c>
      <c r="I1525" s="273"/>
      <c r="J1525" s="269"/>
      <c r="K1525" s="269"/>
      <c r="L1525" s="274"/>
      <c r="M1525" s="275"/>
      <c r="N1525" s="276"/>
      <c r="O1525" s="276"/>
      <c r="P1525" s="276"/>
      <c r="Q1525" s="276"/>
      <c r="R1525" s="276"/>
      <c r="S1525" s="276"/>
      <c r="T1525" s="277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15"/>
      <c r="AT1525" s="278" t="s">
        <v>166</v>
      </c>
      <c r="AU1525" s="278" t="s">
        <v>81</v>
      </c>
      <c r="AV1525" s="15" t="s">
        <v>165</v>
      </c>
      <c r="AW1525" s="15" t="s">
        <v>30</v>
      </c>
      <c r="AX1525" s="15" t="s">
        <v>79</v>
      </c>
      <c r="AY1525" s="278" t="s">
        <v>158</v>
      </c>
    </row>
    <row r="1526" s="2" customFormat="1" ht="21.75" customHeight="1">
      <c r="A1526" s="39"/>
      <c r="B1526" s="40"/>
      <c r="C1526" s="233" t="s">
        <v>2522</v>
      </c>
      <c r="D1526" s="233" t="s">
        <v>160</v>
      </c>
      <c r="E1526" s="234" t="s">
        <v>2523</v>
      </c>
      <c r="F1526" s="235" t="s">
        <v>2524</v>
      </c>
      <c r="G1526" s="236" t="s">
        <v>329</v>
      </c>
      <c r="H1526" s="237">
        <v>1</v>
      </c>
      <c r="I1526" s="238"/>
      <c r="J1526" s="239">
        <f>ROUND(I1526*H1526,2)</f>
        <v>0</v>
      </c>
      <c r="K1526" s="235" t="s">
        <v>164</v>
      </c>
      <c r="L1526" s="45"/>
      <c r="M1526" s="240" t="s">
        <v>1</v>
      </c>
      <c r="N1526" s="241" t="s">
        <v>40</v>
      </c>
      <c r="O1526" s="93"/>
      <c r="P1526" s="242">
        <f>O1526*H1526</f>
        <v>0</v>
      </c>
      <c r="Q1526" s="242">
        <v>0.00092000000000000003</v>
      </c>
      <c r="R1526" s="242">
        <f>Q1526*H1526</f>
        <v>0.00092000000000000003</v>
      </c>
      <c r="S1526" s="242">
        <v>0</v>
      </c>
      <c r="T1526" s="243">
        <f>S1526*H1526</f>
        <v>0</v>
      </c>
      <c r="U1526" s="39"/>
      <c r="V1526" s="39"/>
      <c r="W1526" s="39"/>
      <c r="X1526" s="39"/>
      <c r="Y1526" s="39"/>
      <c r="Z1526" s="39"/>
      <c r="AA1526" s="39"/>
      <c r="AB1526" s="39"/>
      <c r="AC1526" s="39"/>
      <c r="AD1526" s="39"/>
      <c r="AE1526" s="39"/>
      <c r="AR1526" s="244" t="s">
        <v>210</v>
      </c>
      <c r="AT1526" s="244" t="s">
        <v>160</v>
      </c>
      <c r="AU1526" s="244" t="s">
        <v>81</v>
      </c>
      <c r="AY1526" s="18" t="s">
        <v>158</v>
      </c>
      <c r="BE1526" s="245">
        <f>IF(N1526="základní",J1526,0)</f>
        <v>0</v>
      </c>
      <c r="BF1526" s="245">
        <f>IF(N1526="snížená",J1526,0)</f>
        <v>0</v>
      </c>
      <c r="BG1526" s="245">
        <f>IF(N1526="zákl. přenesená",J1526,0)</f>
        <v>0</v>
      </c>
      <c r="BH1526" s="245">
        <f>IF(N1526="sníž. přenesená",J1526,0)</f>
        <v>0</v>
      </c>
      <c r="BI1526" s="245">
        <f>IF(N1526="nulová",J1526,0)</f>
        <v>0</v>
      </c>
      <c r="BJ1526" s="18" t="s">
        <v>165</v>
      </c>
      <c r="BK1526" s="245">
        <f>ROUND(I1526*H1526,2)</f>
        <v>0</v>
      </c>
      <c r="BL1526" s="18" t="s">
        <v>210</v>
      </c>
      <c r="BM1526" s="244" t="s">
        <v>2525</v>
      </c>
    </row>
    <row r="1527" s="2" customFormat="1" ht="21.75" customHeight="1">
      <c r="A1527" s="39"/>
      <c r="B1527" s="40"/>
      <c r="C1527" s="279" t="s">
        <v>1402</v>
      </c>
      <c r="D1527" s="279" t="s">
        <v>355</v>
      </c>
      <c r="E1527" s="280" t="s">
        <v>2526</v>
      </c>
      <c r="F1527" s="281" t="s">
        <v>2527</v>
      </c>
      <c r="G1527" s="282" t="s">
        <v>163</v>
      </c>
      <c r="H1527" s="283">
        <v>9.2100000000000009</v>
      </c>
      <c r="I1527" s="284"/>
      <c r="J1527" s="285">
        <f>ROUND(I1527*H1527,2)</f>
        <v>0</v>
      </c>
      <c r="K1527" s="281" t="s">
        <v>164</v>
      </c>
      <c r="L1527" s="286"/>
      <c r="M1527" s="287" t="s">
        <v>1</v>
      </c>
      <c r="N1527" s="288" t="s">
        <v>40</v>
      </c>
      <c r="O1527" s="93"/>
      <c r="P1527" s="242">
        <f>O1527*H1527</f>
        <v>0</v>
      </c>
      <c r="Q1527" s="242">
        <v>0.034380000000000001</v>
      </c>
      <c r="R1527" s="242">
        <f>Q1527*H1527</f>
        <v>0.31663980000000003</v>
      </c>
      <c r="S1527" s="242">
        <v>0</v>
      </c>
      <c r="T1527" s="243">
        <f>S1527*H1527</f>
        <v>0</v>
      </c>
      <c r="U1527" s="39"/>
      <c r="V1527" s="39"/>
      <c r="W1527" s="39"/>
      <c r="X1527" s="39"/>
      <c r="Y1527" s="39"/>
      <c r="Z1527" s="39"/>
      <c r="AA1527" s="39"/>
      <c r="AB1527" s="39"/>
      <c r="AC1527" s="39"/>
      <c r="AD1527" s="39"/>
      <c r="AE1527" s="39"/>
      <c r="AR1527" s="244" t="s">
        <v>254</v>
      </c>
      <c r="AT1527" s="244" t="s">
        <v>355</v>
      </c>
      <c r="AU1527" s="244" t="s">
        <v>81</v>
      </c>
      <c r="AY1527" s="18" t="s">
        <v>158</v>
      </c>
      <c r="BE1527" s="245">
        <f>IF(N1527="základní",J1527,0)</f>
        <v>0</v>
      </c>
      <c r="BF1527" s="245">
        <f>IF(N1527="snížená",J1527,0)</f>
        <v>0</v>
      </c>
      <c r="BG1527" s="245">
        <f>IF(N1527="zákl. přenesená",J1527,0)</f>
        <v>0</v>
      </c>
      <c r="BH1527" s="245">
        <f>IF(N1527="sníž. přenesená",J1527,0)</f>
        <v>0</v>
      </c>
      <c r="BI1527" s="245">
        <f>IF(N1527="nulová",J1527,0)</f>
        <v>0</v>
      </c>
      <c r="BJ1527" s="18" t="s">
        <v>165</v>
      </c>
      <c r="BK1527" s="245">
        <f>ROUND(I1527*H1527,2)</f>
        <v>0</v>
      </c>
      <c r="BL1527" s="18" t="s">
        <v>210</v>
      </c>
      <c r="BM1527" s="244" t="s">
        <v>2528</v>
      </c>
    </row>
    <row r="1528" s="14" customFormat="1">
      <c r="A1528" s="14"/>
      <c r="B1528" s="257"/>
      <c r="C1528" s="258"/>
      <c r="D1528" s="248" t="s">
        <v>166</v>
      </c>
      <c r="E1528" s="259" t="s">
        <v>1</v>
      </c>
      <c r="F1528" s="260" t="s">
        <v>2529</v>
      </c>
      <c r="G1528" s="258"/>
      <c r="H1528" s="261">
        <v>9.2100000000000009</v>
      </c>
      <c r="I1528" s="262"/>
      <c r="J1528" s="258"/>
      <c r="K1528" s="258"/>
      <c r="L1528" s="263"/>
      <c r="M1528" s="264"/>
      <c r="N1528" s="265"/>
      <c r="O1528" s="265"/>
      <c r="P1528" s="265"/>
      <c r="Q1528" s="265"/>
      <c r="R1528" s="265"/>
      <c r="S1528" s="265"/>
      <c r="T1528" s="26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67" t="s">
        <v>166</v>
      </c>
      <c r="AU1528" s="267" t="s">
        <v>81</v>
      </c>
      <c r="AV1528" s="14" t="s">
        <v>81</v>
      </c>
      <c r="AW1528" s="14" t="s">
        <v>30</v>
      </c>
      <c r="AX1528" s="14" t="s">
        <v>73</v>
      </c>
      <c r="AY1528" s="267" t="s">
        <v>158</v>
      </c>
    </row>
    <row r="1529" s="15" customFormat="1">
      <c r="A1529" s="15"/>
      <c r="B1529" s="268"/>
      <c r="C1529" s="269"/>
      <c r="D1529" s="248" t="s">
        <v>166</v>
      </c>
      <c r="E1529" s="270" t="s">
        <v>1</v>
      </c>
      <c r="F1529" s="271" t="s">
        <v>169</v>
      </c>
      <c r="G1529" s="269"/>
      <c r="H1529" s="272">
        <v>9.2100000000000009</v>
      </c>
      <c r="I1529" s="273"/>
      <c r="J1529" s="269"/>
      <c r="K1529" s="269"/>
      <c r="L1529" s="274"/>
      <c r="M1529" s="275"/>
      <c r="N1529" s="276"/>
      <c r="O1529" s="276"/>
      <c r="P1529" s="276"/>
      <c r="Q1529" s="276"/>
      <c r="R1529" s="276"/>
      <c r="S1529" s="276"/>
      <c r="T1529" s="277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78" t="s">
        <v>166</v>
      </c>
      <c r="AU1529" s="278" t="s">
        <v>81</v>
      </c>
      <c r="AV1529" s="15" t="s">
        <v>165</v>
      </c>
      <c r="AW1529" s="15" t="s">
        <v>30</v>
      </c>
      <c r="AX1529" s="15" t="s">
        <v>79</v>
      </c>
      <c r="AY1529" s="278" t="s">
        <v>158</v>
      </c>
    </row>
    <row r="1530" s="2" customFormat="1" ht="16.5" customHeight="1">
      <c r="A1530" s="39"/>
      <c r="B1530" s="40"/>
      <c r="C1530" s="233" t="s">
        <v>2530</v>
      </c>
      <c r="D1530" s="233" t="s">
        <v>160</v>
      </c>
      <c r="E1530" s="234" t="s">
        <v>2531</v>
      </c>
      <c r="F1530" s="235" t="s">
        <v>2532</v>
      </c>
      <c r="G1530" s="236" t="s">
        <v>329</v>
      </c>
      <c r="H1530" s="237">
        <v>16</v>
      </c>
      <c r="I1530" s="238"/>
      <c r="J1530" s="239">
        <f>ROUND(I1530*H1530,2)</f>
        <v>0</v>
      </c>
      <c r="K1530" s="235" t="s">
        <v>164</v>
      </c>
      <c r="L1530" s="45"/>
      <c r="M1530" s="240" t="s">
        <v>1</v>
      </c>
      <c r="N1530" s="241" t="s">
        <v>40</v>
      </c>
      <c r="O1530" s="93"/>
      <c r="P1530" s="242">
        <f>O1530*H1530</f>
        <v>0</v>
      </c>
      <c r="Q1530" s="242">
        <v>0</v>
      </c>
      <c r="R1530" s="242">
        <f>Q1530*H1530</f>
        <v>0</v>
      </c>
      <c r="S1530" s="242">
        <v>0</v>
      </c>
      <c r="T1530" s="243">
        <f>S1530*H1530</f>
        <v>0</v>
      </c>
      <c r="U1530" s="39"/>
      <c r="V1530" s="39"/>
      <c r="W1530" s="39"/>
      <c r="X1530" s="39"/>
      <c r="Y1530" s="39"/>
      <c r="Z1530" s="39"/>
      <c r="AA1530" s="39"/>
      <c r="AB1530" s="39"/>
      <c r="AC1530" s="39"/>
      <c r="AD1530" s="39"/>
      <c r="AE1530" s="39"/>
      <c r="AR1530" s="244" t="s">
        <v>210</v>
      </c>
      <c r="AT1530" s="244" t="s">
        <v>160</v>
      </c>
      <c r="AU1530" s="244" t="s">
        <v>81</v>
      </c>
      <c r="AY1530" s="18" t="s">
        <v>158</v>
      </c>
      <c r="BE1530" s="245">
        <f>IF(N1530="základní",J1530,0)</f>
        <v>0</v>
      </c>
      <c r="BF1530" s="245">
        <f>IF(N1530="snížená",J1530,0)</f>
        <v>0</v>
      </c>
      <c r="BG1530" s="245">
        <f>IF(N1530="zákl. přenesená",J1530,0)</f>
        <v>0</v>
      </c>
      <c r="BH1530" s="245">
        <f>IF(N1530="sníž. přenesená",J1530,0)</f>
        <v>0</v>
      </c>
      <c r="BI1530" s="245">
        <f>IF(N1530="nulová",J1530,0)</f>
        <v>0</v>
      </c>
      <c r="BJ1530" s="18" t="s">
        <v>165</v>
      </c>
      <c r="BK1530" s="245">
        <f>ROUND(I1530*H1530,2)</f>
        <v>0</v>
      </c>
      <c r="BL1530" s="18" t="s">
        <v>210</v>
      </c>
      <c r="BM1530" s="244" t="s">
        <v>2533</v>
      </c>
    </row>
    <row r="1531" s="14" customFormat="1">
      <c r="A1531" s="14"/>
      <c r="B1531" s="257"/>
      <c r="C1531" s="258"/>
      <c r="D1531" s="248" t="s">
        <v>166</v>
      </c>
      <c r="E1531" s="259" t="s">
        <v>1</v>
      </c>
      <c r="F1531" s="260" t="s">
        <v>2534</v>
      </c>
      <c r="G1531" s="258"/>
      <c r="H1531" s="261">
        <v>16</v>
      </c>
      <c r="I1531" s="262"/>
      <c r="J1531" s="258"/>
      <c r="K1531" s="258"/>
      <c r="L1531" s="263"/>
      <c r="M1531" s="264"/>
      <c r="N1531" s="265"/>
      <c r="O1531" s="265"/>
      <c r="P1531" s="265"/>
      <c r="Q1531" s="265"/>
      <c r="R1531" s="265"/>
      <c r="S1531" s="265"/>
      <c r="T1531" s="266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67" t="s">
        <v>166</v>
      </c>
      <c r="AU1531" s="267" t="s">
        <v>81</v>
      </c>
      <c r="AV1531" s="14" t="s">
        <v>81</v>
      </c>
      <c r="AW1531" s="14" t="s">
        <v>30</v>
      </c>
      <c r="AX1531" s="14" t="s">
        <v>73</v>
      </c>
      <c r="AY1531" s="267" t="s">
        <v>158</v>
      </c>
    </row>
    <row r="1532" s="15" customFormat="1">
      <c r="A1532" s="15"/>
      <c r="B1532" s="268"/>
      <c r="C1532" s="269"/>
      <c r="D1532" s="248" t="s">
        <v>166</v>
      </c>
      <c r="E1532" s="270" t="s">
        <v>1</v>
      </c>
      <c r="F1532" s="271" t="s">
        <v>169</v>
      </c>
      <c r="G1532" s="269"/>
      <c r="H1532" s="272">
        <v>16</v>
      </c>
      <c r="I1532" s="273"/>
      <c r="J1532" s="269"/>
      <c r="K1532" s="269"/>
      <c r="L1532" s="274"/>
      <c r="M1532" s="275"/>
      <c r="N1532" s="276"/>
      <c r="O1532" s="276"/>
      <c r="P1532" s="276"/>
      <c r="Q1532" s="276"/>
      <c r="R1532" s="276"/>
      <c r="S1532" s="276"/>
      <c r="T1532" s="277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78" t="s">
        <v>166</v>
      </c>
      <c r="AU1532" s="278" t="s">
        <v>81</v>
      </c>
      <c r="AV1532" s="15" t="s">
        <v>165</v>
      </c>
      <c r="AW1532" s="15" t="s">
        <v>30</v>
      </c>
      <c r="AX1532" s="15" t="s">
        <v>79</v>
      </c>
      <c r="AY1532" s="278" t="s">
        <v>158</v>
      </c>
    </row>
    <row r="1533" s="2" customFormat="1" ht="16.5" customHeight="1">
      <c r="A1533" s="39"/>
      <c r="B1533" s="40"/>
      <c r="C1533" s="279" t="s">
        <v>1406</v>
      </c>
      <c r="D1533" s="279" t="s">
        <v>355</v>
      </c>
      <c r="E1533" s="280" t="s">
        <v>2535</v>
      </c>
      <c r="F1533" s="281" t="s">
        <v>2536</v>
      </c>
      <c r="G1533" s="282" t="s">
        <v>329</v>
      </c>
      <c r="H1533" s="283">
        <v>8</v>
      </c>
      <c r="I1533" s="284"/>
      <c r="J1533" s="285">
        <f>ROUND(I1533*H1533,2)</f>
        <v>0</v>
      </c>
      <c r="K1533" s="281" t="s">
        <v>164</v>
      </c>
      <c r="L1533" s="286"/>
      <c r="M1533" s="287" t="s">
        <v>1</v>
      </c>
      <c r="N1533" s="288" t="s">
        <v>40</v>
      </c>
      <c r="O1533" s="93"/>
      <c r="P1533" s="242">
        <f>O1533*H1533</f>
        <v>0</v>
      </c>
      <c r="Q1533" s="242">
        <v>0.00050000000000000001</v>
      </c>
      <c r="R1533" s="242">
        <f>Q1533*H1533</f>
        <v>0.0040000000000000001</v>
      </c>
      <c r="S1533" s="242">
        <v>0</v>
      </c>
      <c r="T1533" s="243">
        <f>S1533*H1533</f>
        <v>0</v>
      </c>
      <c r="U1533" s="39"/>
      <c r="V1533" s="39"/>
      <c r="W1533" s="39"/>
      <c r="X1533" s="39"/>
      <c r="Y1533" s="39"/>
      <c r="Z1533" s="39"/>
      <c r="AA1533" s="39"/>
      <c r="AB1533" s="39"/>
      <c r="AC1533" s="39"/>
      <c r="AD1533" s="39"/>
      <c r="AE1533" s="39"/>
      <c r="AR1533" s="244" t="s">
        <v>254</v>
      </c>
      <c r="AT1533" s="244" t="s">
        <v>355</v>
      </c>
      <c r="AU1533" s="244" t="s">
        <v>81</v>
      </c>
      <c r="AY1533" s="18" t="s">
        <v>158</v>
      </c>
      <c r="BE1533" s="245">
        <f>IF(N1533="základní",J1533,0)</f>
        <v>0</v>
      </c>
      <c r="BF1533" s="245">
        <f>IF(N1533="snížená",J1533,0)</f>
        <v>0</v>
      </c>
      <c r="BG1533" s="245">
        <f>IF(N1533="zákl. přenesená",J1533,0)</f>
        <v>0</v>
      </c>
      <c r="BH1533" s="245">
        <f>IF(N1533="sníž. přenesená",J1533,0)</f>
        <v>0</v>
      </c>
      <c r="BI1533" s="245">
        <f>IF(N1533="nulová",J1533,0)</f>
        <v>0</v>
      </c>
      <c r="BJ1533" s="18" t="s">
        <v>165</v>
      </c>
      <c r="BK1533" s="245">
        <f>ROUND(I1533*H1533,2)</f>
        <v>0</v>
      </c>
      <c r="BL1533" s="18" t="s">
        <v>210</v>
      </c>
      <c r="BM1533" s="244" t="s">
        <v>2537</v>
      </c>
    </row>
    <row r="1534" s="14" customFormat="1">
      <c r="A1534" s="14"/>
      <c r="B1534" s="257"/>
      <c r="C1534" s="258"/>
      <c r="D1534" s="248" t="s">
        <v>166</v>
      </c>
      <c r="E1534" s="259" t="s">
        <v>1</v>
      </c>
      <c r="F1534" s="260" t="s">
        <v>2538</v>
      </c>
      <c r="G1534" s="258"/>
      <c r="H1534" s="261">
        <v>8</v>
      </c>
      <c r="I1534" s="262"/>
      <c r="J1534" s="258"/>
      <c r="K1534" s="258"/>
      <c r="L1534" s="263"/>
      <c r="M1534" s="264"/>
      <c r="N1534" s="265"/>
      <c r="O1534" s="265"/>
      <c r="P1534" s="265"/>
      <c r="Q1534" s="265"/>
      <c r="R1534" s="265"/>
      <c r="S1534" s="265"/>
      <c r="T1534" s="266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67" t="s">
        <v>166</v>
      </c>
      <c r="AU1534" s="267" t="s">
        <v>81</v>
      </c>
      <c r="AV1534" s="14" t="s">
        <v>81</v>
      </c>
      <c r="AW1534" s="14" t="s">
        <v>30</v>
      </c>
      <c r="AX1534" s="14" t="s">
        <v>73</v>
      </c>
      <c r="AY1534" s="267" t="s">
        <v>158</v>
      </c>
    </row>
    <row r="1535" s="15" customFormat="1">
      <c r="A1535" s="15"/>
      <c r="B1535" s="268"/>
      <c r="C1535" s="269"/>
      <c r="D1535" s="248" t="s">
        <v>166</v>
      </c>
      <c r="E1535" s="270" t="s">
        <v>1</v>
      </c>
      <c r="F1535" s="271" t="s">
        <v>169</v>
      </c>
      <c r="G1535" s="269"/>
      <c r="H1535" s="272">
        <v>8</v>
      </c>
      <c r="I1535" s="273"/>
      <c r="J1535" s="269"/>
      <c r="K1535" s="269"/>
      <c r="L1535" s="274"/>
      <c r="M1535" s="275"/>
      <c r="N1535" s="276"/>
      <c r="O1535" s="276"/>
      <c r="P1535" s="276"/>
      <c r="Q1535" s="276"/>
      <c r="R1535" s="276"/>
      <c r="S1535" s="276"/>
      <c r="T1535" s="277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278" t="s">
        <v>166</v>
      </c>
      <c r="AU1535" s="278" t="s">
        <v>81</v>
      </c>
      <c r="AV1535" s="15" t="s">
        <v>165</v>
      </c>
      <c r="AW1535" s="15" t="s">
        <v>30</v>
      </c>
      <c r="AX1535" s="15" t="s">
        <v>79</v>
      </c>
      <c r="AY1535" s="278" t="s">
        <v>158</v>
      </c>
    </row>
    <row r="1536" s="2" customFormat="1" ht="16.5" customHeight="1">
      <c r="A1536" s="39"/>
      <c r="B1536" s="40"/>
      <c r="C1536" s="279" t="s">
        <v>2539</v>
      </c>
      <c r="D1536" s="279" t="s">
        <v>355</v>
      </c>
      <c r="E1536" s="280" t="s">
        <v>2540</v>
      </c>
      <c r="F1536" s="281" t="s">
        <v>2541</v>
      </c>
      <c r="G1536" s="282" t="s">
        <v>329</v>
      </c>
      <c r="H1536" s="283">
        <v>6</v>
      </c>
      <c r="I1536" s="284"/>
      <c r="J1536" s="285">
        <f>ROUND(I1536*H1536,2)</f>
        <v>0</v>
      </c>
      <c r="K1536" s="281" t="s">
        <v>164</v>
      </c>
      <c r="L1536" s="286"/>
      <c r="M1536" s="287" t="s">
        <v>1</v>
      </c>
      <c r="N1536" s="288" t="s">
        <v>40</v>
      </c>
      <c r="O1536" s="93"/>
      <c r="P1536" s="242">
        <f>O1536*H1536</f>
        <v>0</v>
      </c>
      <c r="Q1536" s="242">
        <v>0.00050000000000000001</v>
      </c>
      <c r="R1536" s="242">
        <f>Q1536*H1536</f>
        <v>0.0030000000000000001</v>
      </c>
      <c r="S1536" s="242">
        <v>0</v>
      </c>
      <c r="T1536" s="243">
        <f>S1536*H1536</f>
        <v>0</v>
      </c>
      <c r="U1536" s="39"/>
      <c r="V1536" s="39"/>
      <c r="W1536" s="39"/>
      <c r="X1536" s="39"/>
      <c r="Y1536" s="39"/>
      <c r="Z1536" s="39"/>
      <c r="AA1536" s="39"/>
      <c r="AB1536" s="39"/>
      <c r="AC1536" s="39"/>
      <c r="AD1536" s="39"/>
      <c r="AE1536" s="39"/>
      <c r="AR1536" s="244" t="s">
        <v>254</v>
      </c>
      <c r="AT1536" s="244" t="s">
        <v>355</v>
      </c>
      <c r="AU1536" s="244" t="s">
        <v>81</v>
      </c>
      <c r="AY1536" s="18" t="s">
        <v>158</v>
      </c>
      <c r="BE1536" s="245">
        <f>IF(N1536="základní",J1536,0)</f>
        <v>0</v>
      </c>
      <c r="BF1536" s="245">
        <f>IF(N1536="snížená",J1536,0)</f>
        <v>0</v>
      </c>
      <c r="BG1536" s="245">
        <f>IF(N1536="zákl. přenesená",J1536,0)</f>
        <v>0</v>
      </c>
      <c r="BH1536" s="245">
        <f>IF(N1536="sníž. přenesená",J1536,0)</f>
        <v>0</v>
      </c>
      <c r="BI1536" s="245">
        <f>IF(N1536="nulová",J1536,0)</f>
        <v>0</v>
      </c>
      <c r="BJ1536" s="18" t="s">
        <v>165</v>
      </c>
      <c r="BK1536" s="245">
        <f>ROUND(I1536*H1536,2)</f>
        <v>0</v>
      </c>
      <c r="BL1536" s="18" t="s">
        <v>210</v>
      </c>
      <c r="BM1536" s="244" t="s">
        <v>2542</v>
      </c>
    </row>
    <row r="1537" s="14" customFormat="1">
      <c r="A1537" s="14"/>
      <c r="B1537" s="257"/>
      <c r="C1537" s="258"/>
      <c r="D1537" s="248" t="s">
        <v>166</v>
      </c>
      <c r="E1537" s="259" t="s">
        <v>1</v>
      </c>
      <c r="F1537" s="260" t="s">
        <v>2543</v>
      </c>
      <c r="G1537" s="258"/>
      <c r="H1537" s="261">
        <v>6</v>
      </c>
      <c r="I1537" s="262"/>
      <c r="J1537" s="258"/>
      <c r="K1537" s="258"/>
      <c r="L1537" s="263"/>
      <c r="M1537" s="264"/>
      <c r="N1537" s="265"/>
      <c r="O1537" s="265"/>
      <c r="P1537" s="265"/>
      <c r="Q1537" s="265"/>
      <c r="R1537" s="265"/>
      <c r="S1537" s="265"/>
      <c r="T1537" s="266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67" t="s">
        <v>166</v>
      </c>
      <c r="AU1537" s="267" t="s">
        <v>81</v>
      </c>
      <c r="AV1537" s="14" t="s">
        <v>81</v>
      </c>
      <c r="AW1537" s="14" t="s">
        <v>30</v>
      </c>
      <c r="AX1537" s="14" t="s">
        <v>73</v>
      </c>
      <c r="AY1537" s="267" t="s">
        <v>158</v>
      </c>
    </row>
    <row r="1538" s="15" customFormat="1">
      <c r="A1538" s="15"/>
      <c r="B1538" s="268"/>
      <c r="C1538" s="269"/>
      <c r="D1538" s="248" t="s">
        <v>166</v>
      </c>
      <c r="E1538" s="270" t="s">
        <v>1</v>
      </c>
      <c r="F1538" s="271" t="s">
        <v>169</v>
      </c>
      <c r="G1538" s="269"/>
      <c r="H1538" s="272">
        <v>6</v>
      </c>
      <c r="I1538" s="273"/>
      <c r="J1538" s="269"/>
      <c r="K1538" s="269"/>
      <c r="L1538" s="274"/>
      <c r="M1538" s="275"/>
      <c r="N1538" s="276"/>
      <c r="O1538" s="276"/>
      <c r="P1538" s="276"/>
      <c r="Q1538" s="276"/>
      <c r="R1538" s="276"/>
      <c r="S1538" s="276"/>
      <c r="T1538" s="277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78" t="s">
        <v>166</v>
      </c>
      <c r="AU1538" s="278" t="s">
        <v>81</v>
      </c>
      <c r="AV1538" s="15" t="s">
        <v>165</v>
      </c>
      <c r="AW1538" s="15" t="s">
        <v>30</v>
      </c>
      <c r="AX1538" s="15" t="s">
        <v>79</v>
      </c>
      <c r="AY1538" s="278" t="s">
        <v>158</v>
      </c>
    </row>
    <row r="1539" s="2" customFormat="1" ht="16.5" customHeight="1">
      <c r="A1539" s="39"/>
      <c r="B1539" s="40"/>
      <c r="C1539" s="279" t="s">
        <v>1410</v>
      </c>
      <c r="D1539" s="279" t="s">
        <v>355</v>
      </c>
      <c r="E1539" s="280" t="s">
        <v>2544</v>
      </c>
      <c r="F1539" s="281" t="s">
        <v>2545</v>
      </c>
      <c r="G1539" s="282" t="s">
        <v>329</v>
      </c>
      <c r="H1539" s="283">
        <v>2</v>
      </c>
      <c r="I1539" s="284"/>
      <c r="J1539" s="285">
        <f>ROUND(I1539*H1539,2)</f>
        <v>0</v>
      </c>
      <c r="K1539" s="281" t="s">
        <v>164</v>
      </c>
      <c r="L1539" s="286"/>
      <c r="M1539" s="287" t="s">
        <v>1</v>
      </c>
      <c r="N1539" s="288" t="s">
        <v>40</v>
      </c>
      <c r="O1539" s="93"/>
      <c r="P1539" s="242">
        <f>O1539*H1539</f>
        <v>0</v>
      </c>
      <c r="Q1539" s="242">
        <v>0.00059999999999999995</v>
      </c>
      <c r="R1539" s="242">
        <f>Q1539*H1539</f>
        <v>0.0011999999999999999</v>
      </c>
      <c r="S1539" s="242">
        <v>0</v>
      </c>
      <c r="T1539" s="243">
        <f>S1539*H1539</f>
        <v>0</v>
      </c>
      <c r="U1539" s="39"/>
      <c r="V1539" s="39"/>
      <c r="W1539" s="39"/>
      <c r="X1539" s="39"/>
      <c r="Y1539" s="39"/>
      <c r="Z1539" s="39"/>
      <c r="AA1539" s="39"/>
      <c r="AB1539" s="39"/>
      <c r="AC1539" s="39"/>
      <c r="AD1539" s="39"/>
      <c r="AE1539" s="39"/>
      <c r="AR1539" s="244" t="s">
        <v>254</v>
      </c>
      <c r="AT1539" s="244" t="s">
        <v>355</v>
      </c>
      <c r="AU1539" s="244" t="s">
        <v>81</v>
      </c>
      <c r="AY1539" s="18" t="s">
        <v>158</v>
      </c>
      <c r="BE1539" s="245">
        <f>IF(N1539="základní",J1539,0)</f>
        <v>0</v>
      </c>
      <c r="BF1539" s="245">
        <f>IF(N1539="snížená",J1539,0)</f>
        <v>0</v>
      </c>
      <c r="BG1539" s="245">
        <f>IF(N1539="zákl. přenesená",J1539,0)</f>
        <v>0</v>
      </c>
      <c r="BH1539" s="245">
        <f>IF(N1539="sníž. přenesená",J1539,0)</f>
        <v>0</v>
      </c>
      <c r="BI1539" s="245">
        <f>IF(N1539="nulová",J1539,0)</f>
        <v>0</v>
      </c>
      <c r="BJ1539" s="18" t="s">
        <v>165</v>
      </c>
      <c r="BK1539" s="245">
        <f>ROUND(I1539*H1539,2)</f>
        <v>0</v>
      </c>
      <c r="BL1539" s="18" t="s">
        <v>210</v>
      </c>
      <c r="BM1539" s="244" t="s">
        <v>2546</v>
      </c>
    </row>
    <row r="1540" s="2" customFormat="1" ht="16.5" customHeight="1">
      <c r="A1540" s="39"/>
      <c r="B1540" s="40"/>
      <c r="C1540" s="233" t="s">
        <v>2547</v>
      </c>
      <c r="D1540" s="233" t="s">
        <v>160</v>
      </c>
      <c r="E1540" s="234" t="s">
        <v>2548</v>
      </c>
      <c r="F1540" s="235" t="s">
        <v>2549</v>
      </c>
      <c r="G1540" s="236" t="s">
        <v>329</v>
      </c>
      <c r="H1540" s="237">
        <v>1</v>
      </c>
      <c r="I1540" s="238"/>
      <c r="J1540" s="239">
        <f>ROUND(I1540*H1540,2)</f>
        <v>0</v>
      </c>
      <c r="K1540" s="235" t="s">
        <v>164</v>
      </c>
      <c r="L1540" s="45"/>
      <c r="M1540" s="240" t="s">
        <v>1</v>
      </c>
      <c r="N1540" s="241" t="s">
        <v>40</v>
      </c>
      <c r="O1540" s="93"/>
      <c r="P1540" s="242">
        <f>O1540*H1540</f>
        <v>0</v>
      </c>
      <c r="Q1540" s="242">
        <v>0</v>
      </c>
      <c r="R1540" s="242">
        <f>Q1540*H1540</f>
        <v>0</v>
      </c>
      <c r="S1540" s="242">
        <v>0</v>
      </c>
      <c r="T1540" s="243">
        <f>S1540*H1540</f>
        <v>0</v>
      </c>
      <c r="U1540" s="39"/>
      <c r="V1540" s="39"/>
      <c r="W1540" s="39"/>
      <c r="X1540" s="39"/>
      <c r="Y1540" s="39"/>
      <c r="Z1540" s="39"/>
      <c r="AA1540" s="39"/>
      <c r="AB1540" s="39"/>
      <c r="AC1540" s="39"/>
      <c r="AD1540" s="39"/>
      <c r="AE1540" s="39"/>
      <c r="AR1540" s="244" t="s">
        <v>210</v>
      </c>
      <c r="AT1540" s="244" t="s">
        <v>160</v>
      </c>
      <c r="AU1540" s="244" t="s">
        <v>81</v>
      </c>
      <c r="AY1540" s="18" t="s">
        <v>158</v>
      </c>
      <c r="BE1540" s="245">
        <f>IF(N1540="základní",J1540,0)</f>
        <v>0</v>
      </c>
      <c r="BF1540" s="245">
        <f>IF(N1540="snížená",J1540,0)</f>
        <v>0</v>
      </c>
      <c r="BG1540" s="245">
        <f>IF(N1540="zákl. přenesená",J1540,0)</f>
        <v>0</v>
      </c>
      <c r="BH1540" s="245">
        <f>IF(N1540="sníž. přenesená",J1540,0)</f>
        <v>0</v>
      </c>
      <c r="BI1540" s="245">
        <f>IF(N1540="nulová",J1540,0)</f>
        <v>0</v>
      </c>
      <c r="BJ1540" s="18" t="s">
        <v>165</v>
      </c>
      <c r="BK1540" s="245">
        <f>ROUND(I1540*H1540,2)</f>
        <v>0</v>
      </c>
      <c r="BL1540" s="18" t="s">
        <v>210</v>
      </c>
      <c r="BM1540" s="244" t="s">
        <v>2550</v>
      </c>
    </row>
    <row r="1541" s="2" customFormat="1" ht="21.75" customHeight="1">
      <c r="A1541" s="39"/>
      <c r="B1541" s="40"/>
      <c r="C1541" s="279" t="s">
        <v>1414</v>
      </c>
      <c r="D1541" s="279" t="s">
        <v>355</v>
      </c>
      <c r="E1541" s="280" t="s">
        <v>2551</v>
      </c>
      <c r="F1541" s="281" t="s">
        <v>2552</v>
      </c>
      <c r="G1541" s="282" t="s">
        <v>329</v>
      </c>
      <c r="H1541" s="283">
        <v>1</v>
      </c>
      <c r="I1541" s="284"/>
      <c r="J1541" s="285">
        <f>ROUND(I1541*H1541,2)</f>
        <v>0</v>
      </c>
      <c r="K1541" s="281" t="s">
        <v>164</v>
      </c>
      <c r="L1541" s="286"/>
      <c r="M1541" s="287" t="s">
        <v>1</v>
      </c>
      <c r="N1541" s="288" t="s">
        <v>40</v>
      </c>
      <c r="O1541" s="93"/>
      <c r="P1541" s="242">
        <f>O1541*H1541</f>
        <v>0</v>
      </c>
      <c r="Q1541" s="242">
        <v>0.0014</v>
      </c>
      <c r="R1541" s="242">
        <f>Q1541*H1541</f>
        <v>0.0014</v>
      </c>
      <c r="S1541" s="242">
        <v>0</v>
      </c>
      <c r="T1541" s="243">
        <f>S1541*H1541</f>
        <v>0</v>
      </c>
      <c r="U1541" s="39"/>
      <c r="V1541" s="39"/>
      <c r="W1541" s="39"/>
      <c r="X1541" s="39"/>
      <c r="Y1541" s="39"/>
      <c r="Z1541" s="39"/>
      <c r="AA1541" s="39"/>
      <c r="AB1541" s="39"/>
      <c r="AC1541" s="39"/>
      <c r="AD1541" s="39"/>
      <c r="AE1541" s="39"/>
      <c r="AR1541" s="244" t="s">
        <v>254</v>
      </c>
      <c r="AT1541" s="244" t="s">
        <v>355</v>
      </c>
      <c r="AU1541" s="244" t="s">
        <v>81</v>
      </c>
      <c r="AY1541" s="18" t="s">
        <v>158</v>
      </c>
      <c r="BE1541" s="245">
        <f>IF(N1541="základní",J1541,0)</f>
        <v>0</v>
      </c>
      <c r="BF1541" s="245">
        <f>IF(N1541="snížená",J1541,0)</f>
        <v>0</v>
      </c>
      <c r="BG1541" s="245">
        <f>IF(N1541="zákl. přenesená",J1541,0)</f>
        <v>0</v>
      </c>
      <c r="BH1541" s="245">
        <f>IF(N1541="sníž. přenesená",J1541,0)</f>
        <v>0</v>
      </c>
      <c r="BI1541" s="245">
        <f>IF(N1541="nulová",J1541,0)</f>
        <v>0</v>
      </c>
      <c r="BJ1541" s="18" t="s">
        <v>165</v>
      </c>
      <c r="BK1541" s="245">
        <f>ROUND(I1541*H1541,2)</f>
        <v>0</v>
      </c>
      <c r="BL1541" s="18" t="s">
        <v>210</v>
      </c>
      <c r="BM1541" s="244" t="s">
        <v>2553</v>
      </c>
    </row>
    <row r="1542" s="2" customFormat="1" ht="21.75" customHeight="1">
      <c r="A1542" s="39"/>
      <c r="B1542" s="40"/>
      <c r="C1542" s="233" t="s">
        <v>2554</v>
      </c>
      <c r="D1542" s="233" t="s">
        <v>160</v>
      </c>
      <c r="E1542" s="234" t="s">
        <v>2555</v>
      </c>
      <c r="F1542" s="235" t="s">
        <v>2556</v>
      </c>
      <c r="G1542" s="236" t="s">
        <v>329</v>
      </c>
      <c r="H1542" s="237">
        <v>11</v>
      </c>
      <c r="I1542" s="238"/>
      <c r="J1542" s="239">
        <f>ROUND(I1542*H1542,2)</f>
        <v>0</v>
      </c>
      <c r="K1542" s="235" t="s">
        <v>164</v>
      </c>
      <c r="L1542" s="45"/>
      <c r="M1542" s="240" t="s">
        <v>1</v>
      </c>
      <c r="N1542" s="241" t="s">
        <v>40</v>
      </c>
      <c r="O1542" s="93"/>
      <c r="P1542" s="242">
        <f>O1542*H1542</f>
        <v>0</v>
      </c>
      <c r="Q1542" s="242">
        <v>0</v>
      </c>
      <c r="R1542" s="242">
        <f>Q1542*H1542</f>
        <v>0</v>
      </c>
      <c r="S1542" s="242">
        <v>0</v>
      </c>
      <c r="T1542" s="243">
        <f>S1542*H1542</f>
        <v>0</v>
      </c>
      <c r="U1542" s="39"/>
      <c r="V1542" s="39"/>
      <c r="W1542" s="39"/>
      <c r="X1542" s="39"/>
      <c r="Y1542" s="39"/>
      <c r="Z1542" s="39"/>
      <c r="AA1542" s="39"/>
      <c r="AB1542" s="39"/>
      <c r="AC1542" s="39"/>
      <c r="AD1542" s="39"/>
      <c r="AE1542" s="39"/>
      <c r="AR1542" s="244" t="s">
        <v>210</v>
      </c>
      <c r="AT1542" s="244" t="s">
        <v>160</v>
      </c>
      <c r="AU1542" s="244" t="s">
        <v>81</v>
      </c>
      <c r="AY1542" s="18" t="s">
        <v>158</v>
      </c>
      <c r="BE1542" s="245">
        <f>IF(N1542="základní",J1542,0)</f>
        <v>0</v>
      </c>
      <c r="BF1542" s="245">
        <f>IF(N1542="snížená",J1542,0)</f>
        <v>0</v>
      </c>
      <c r="BG1542" s="245">
        <f>IF(N1542="zákl. přenesená",J1542,0)</f>
        <v>0</v>
      </c>
      <c r="BH1542" s="245">
        <f>IF(N1542="sníž. přenesená",J1542,0)</f>
        <v>0</v>
      </c>
      <c r="BI1542" s="245">
        <f>IF(N1542="nulová",J1542,0)</f>
        <v>0</v>
      </c>
      <c r="BJ1542" s="18" t="s">
        <v>165</v>
      </c>
      <c r="BK1542" s="245">
        <f>ROUND(I1542*H1542,2)</f>
        <v>0</v>
      </c>
      <c r="BL1542" s="18" t="s">
        <v>210</v>
      </c>
      <c r="BM1542" s="244" t="s">
        <v>2557</v>
      </c>
    </row>
    <row r="1543" s="2" customFormat="1" ht="21.75" customHeight="1">
      <c r="A1543" s="39"/>
      <c r="B1543" s="40"/>
      <c r="C1543" s="233" t="s">
        <v>1418</v>
      </c>
      <c r="D1543" s="233" t="s">
        <v>160</v>
      </c>
      <c r="E1543" s="234" t="s">
        <v>2558</v>
      </c>
      <c r="F1543" s="235" t="s">
        <v>2559</v>
      </c>
      <c r="G1543" s="236" t="s">
        <v>329</v>
      </c>
      <c r="H1543" s="237">
        <v>1</v>
      </c>
      <c r="I1543" s="238"/>
      <c r="J1543" s="239">
        <f>ROUND(I1543*H1543,2)</f>
        <v>0</v>
      </c>
      <c r="K1543" s="235" t="s">
        <v>164</v>
      </c>
      <c r="L1543" s="45"/>
      <c r="M1543" s="240" t="s">
        <v>1</v>
      </c>
      <c r="N1543" s="241" t="s">
        <v>40</v>
      </c>
      <c r="O1543" s="93"/>
      <c r="P1543" s="242">
        <f>O1543*H1543</f>
        <v>0</v>
      </c>
      <c r="Q1543" s="242">
        <v>0</v>
      </c>
      <c r="R1543" s="242">
        <f>Q1543*H1543</f>
        <v>0</v>
      </c>
      <c r="S1543" s="242">
        <v>0</v>
      </c>
      <c r="T1543" s="243">
        <f>S1543*H1543</f>
        <v>0</v>
      </c>
      <c r="U1543" s="39"/>
      <c r="V1543" s="39"/>
      <c r="W1543" s="39"/>
      <c r="X1543" s="39"/>
      <c r="Y1543" s="39"/>
      <c r="Z1543" s="39"/>
      <c r="AA1543" s="39"/>
      <c r="AB1543" s="39"/>
      <c r="AC1543" s="39"/>
      <c r="AD1543" s="39"/>
      <c r="AE1543" s="39"/>
      <c r="AR1543" s="244" t="s">
        <v>210</v>
      </c>
      <c r="AT1543" s="244" t="s">
        <v>160</v>
      </c>
      <c r="AU1543" s="244" t="s">
        <v>81</v>
      </c>
      <c r="AY1543" s="18" t="s">
        <v>158</v>
      </c>
      <c r="BE1543" s="245">
        <f>IF(N1543="základní",J1543,0)</f>
        <v>0</v>
      </c>
      <c r="BF1543" s="245">
        <f>IF(N1543="snížená",J1543,0)</f>
        <v>0</v>
      </c>
      <c r="BG1543" s="245">
        <f>IF(N1543="zákl. přenesená",J1543,0)</f>
        <v>0</v>
      </c>
      <c r="BH1543" s="245">
        <f>IF(N1543="sníž. přenesená",J1543,0)</f>
        <v>0</v>
      </c>
      <c r="BI1543" s="245">
        <f>IF(N1543="nulová",J1543,0)</f>
        <v>0</v>
      </c>
      <c r="BJ1543" s="18" t="s">
        <v>165</v>
      </c>
      <c r="BK1543" s="245">
        <f>ROUND(I1543*H1543,2)</f>
        <v>0</v>
      </c>
      <c r="BL1543" s="18" t="s">
        <v>210</v>
      </c>
      <c r="BM1543" s="244" t="s">
        <v>2560</v>
      </c>
    </row>
    <row r="1544" s="2" customFormat="1" ht="21.75" customHeight="1">
      <c r="A1544" s="39"/>
      <c r="B1544" s="40"/>
      <c r="C1544" s="233" t="s">
        <v>2561</v>
      </c>
      <c r="D1544" s="233" t="s">
        <v>160</v>
      </c>
      <c r="E1544" s="234" t="s">
        <v>2562</v>
      </c>
      <c r="F1544" s="235" t="s">
        <v>2563</v>
      </c>
      <c r="G1544" s="236" t="s">
        <v>329</v>
      </c>
      <c r="H1544" s="237">
        <v>1</v>
      </c>
      <c r="I1544" s="238"/>
      <c r="J1544" s="239">
        <f>ROUND(I1544*H1544,2)</f>
        <v>0</v>
      </c>
      <c r="K1544" s="235" t="s">
        <v>164</v>
      </c>
      <c r="L1544" s="45"/>
      <c r="M1544" s="240" t="s">
        <v>1</v>
      </c>
      <c r="N1544" s="241" t="s">
        <v>40</v>
      </c>
      <c r="O1544" s="93"/>
      <c r="P1544" s="242">
        <f>O1544*H1544</f>
        <v>0</v>
      </c>
      <c r="Q1544" s="242">
        <v>0</v>
      </c>
      <c r="R1544" s="242">
        <f>Q1544*H1544</f>
        <v>0</v>
      </c>
      <c r="S1544" s="242">
        <v>0</v>
      </c>
      <c r="T1544" s="243">
        <f>S1544*H1544</f>
        <v>0</v>
      </c>
      <c r="U1544" s="39"/>
      <c r="V1544" s="39"/>
      <c r="W1544" s="39"/>
      <c r="X1544" s="39"/>
      <c r="Y1544" s="39"/>
      <c r="Z1544" s="39"/>
      <c r="AA1544" s="39"/>
      <c r="AB1544" s="39"/>
      <c r="AC1544" s="39"/>
      <c r="AD1544" s="39"/>
      <c r="AE1544" s="39"/>
      <c r="AR1544" s="244" t="s">
        <v>210</v>
      </c>
      <c r="AT1544" s="244" t="s">
        <v>160</v>
      </c>
      <c r="AU1544" s="244" t="s">
        <v>81</v>
      </c>
      <c r="AY1544" s="18" t="s">
        <v>158</v>
      </c>
      <c r="BE1544" s="245">
        <f>IF(N1544="základní",J1544,0)</f>
        <v>0</v>
      </c>
      <c r="BF1544" s="245">
        <f>IF(N1544="snížená",J1544,0)</f>
        <v>0</v>
      </c>
      <c r="BG1544" s="245">
        <f>IF(N1544="zákl. přenesená",J1544,0)</f>
        <v>0</v>
      </c>
      <c r="BH1544" s="245">
        <f>IF(N1544="sníž. přenesená",J1544,0)</f>
        <v>0</v>
      </c>
      <c r="BI1544" s="245">
        <f>IF(N1544="nulová",J1544,0)</f>
        <v>0</v>
      </c>
      <c r="BJ1544" s="18" t="s">
        <v>165</v>
      </c>
      <c r="BK1544" s="245">
        <f>ROUND(I1544*H1544,2)</f>
        <v>0</v>
      </c>
      <c r="BL1544" s="18" t="s">
        <v>210</v>
      </c>
      <c r="BM1544" s="244" t="s">
        <v>2564</v>
      </c>
    </row>
    <row r="1545" s="2" customFormat="1" ht="21.75" customHeight="1">
      <c r="A1545" s="39"/>
      <c r="B1545" s="40"/>
      <c r="C1545" s="233" t="s">
        <v>1421</v>
      </c>
      <c r="D1545" s="233" t="s">
        <v>160</v>
      </c>
      <c r="E1545" s="234" t="s">
        <v>2565</v>
      </c>
      <c r="F1545" s="235" t="s">
        <v>2566</v>
      </c>
      <c r="G1545" s="236" t="s">
        <v>329</v>
      </c>
      <c r="H1545" s="237">
        <v>1</v>
      </c>
      <c r="I1545" s="238"/>
      <c r="J1545" s="239">
        <f>ROUND(I1545*H1545,2)</f>
        <v>0</v>
      </c>
      <c r="K1545" s="235" t="s">
        <v>164</v>
      </c>
      <c r="L1545" s="45"/>
      <c r="M1545" s="240" t="s">
        <v>1</v>
      </c>
      <c r="N1545" s="241" t="s">
        <v>40</v>
      </c>
      <c r="O1545" s="93"/>
      <c r="P1545" s="242">
        <f>O1545*H1545</f>
        <v>0</v>
      </c>
      <c r="Q1545" s="242">
        <v>0</v>
      </c>
      <c r="R1545" s="242">
        <f>Q1545*H1545</f>
        <v>0</v>
      </c>
      <c r="S1545" s="242">
        <v>0</v>
      </c>
      <c r="T1545" s="243">
        <f>S1545*H1545</f>
        <v>0</v>
      </c>
      <c r="U1545" s="39"/>
      <c r="V1545" s="39"/>
      <c r="W1545" s="39"/>
      <c r="X1545" s="39"/>
      <c r="Y1545" s="39"/>
      <c r="Z1545" s="39"/>
      <c r="AA1545" s="39"/>
      <c r="AB1545" s="39"/>
      <c r="AC1545" s="39"/>
      <c r="AD1545" s="39"/>
      <c r="AE1545" s="39"/>
      <c r="AR1545" s="244" t="s">
        <v>210</v>
      </c>
      <c r="AT1545" s="244" t="s">
        <v>160</v>
      </c>
      <c r="AU1545" s="244" t="s">
        <v>81</v>
      </c>
      <c r="AY1545" s="18" t="s">
        <v>158</v>
      </c>
      <c r="BE1545" s="245">
        <f>IF(N1545="základní",J1545,0)</f>
        <v>0</v>
      </c>
      <c r="BF1545" s="245">
        <f>IF(N1545="snížená",J1545,0)</f>
        <v>0</v>
      </c>
      <c r="BG1545" s="245">
        <f>IF(N1545="zákl. přenesená",J1545,0)</f>
        <v>0</v>
      </c>
      <c r="BH1545" s="245">
        <f>IF(N1545="sníž. přenesená",J1545,0)</f>
        <v>0</v>
      </c>
      <c r="BI1545" s="245">
        <f>IF(N1545="nulová",J1545,0)</f>
        <v>0</v>
      </c>
      <c r="BJ1545" s="18" t="s">
        <v>165</v>
      </c>
      <c r="BK1545" s="245">
        <f>ROUND(I1545*H1545,2)</f>
        <v>0</v>
      </c>
      <c r="BL1545" s="18" t="s">
        <v>210</v>
      </c>
      <c r="BM1545" s="244" t="s">
        <v>2567</v>
      </c>
    </row>
    <row r="1546" s="2" customFormat="1" ht="16.5" customHeight="1">
      <c r="A1546" s="39"/>
      <c r="B1546" s="40"/>
      <c r="C1546" s="279" t="s">
        <v>2568</v>
      </c>
      <c r="D1546" s="279" t="s">
        <v>355</v>
      </c>
      <c r="E1546" s="280" t="s">
        <v>2569</v>
      </c>
      <c r="F1546" s="281" t="s">
        <v>2570</v>
      </c>
      <c r="G1546" s="282" t="s">
        <v>198</v>
      </c>
      <c r="H1546" s="283">
        <v>17</v>
      </c>
      <c r="I1546" s="284"/>
      <c r="J1546" s="285">
        <f>ROUND(I1546*H1546,2)</f>
        <v>0</v>
      </c>
      <c r="K1546" s="281" t="s">
        <v>164</v>
      </c>
      <c r="L1546" s="286"/>
      <c r="M1546" s="287" t="s">
        <v>1</v>
      </c>
      <c r="N1546" s="288" t="s">
        <v>40</v>
      </c>
      <c r="O1546" s="93"/>
      <c r="P1546" s="242">
        <f>O1546*H1546</f>
        <v>0</v>
      </c>
      <c r="Q1546" s="242">
        <v>0.001</v>
      </c>
      <c r="R1546" s="242">
        <f>Q1546*H1546</f>
        <v>0.017000000000000001</v>
      </c>
      <c r="S1546" s="242">
        <v>0</v>
      </c>
      <c r="T1546" s="243">
        <f>S1546*H1546</f>
        <v>0</v>
      </c>
      <c r="U1546" s="39"/>
      <c r="V1546" s="39"/>
      <c r="W1546" s="39"/>
      <c r="X1546" s="39"/>
      <c r="Y1546" s="39"/>
      <c r="Z1546" s="39"/>
      <c r="AA1546" s="39"/>
      <c r="AB1546" s="39"/>
      <c r="AC1546" s="39"/>
      <c r="AD1546" s="39"/>
      <c r="AE1546" s="39"/>
      <c r="AR1546" s="244" t="s">
        <v>254</v>
      </c>
      <c r="AT1546" s="244" t="s">
        <v>355</v>
      </c>
      <c r="AU1546" s="244" t="s">
        <v>81</v>
      </c>
      <c r="AY1546" s="18" t="s">
        <v>158</v>
      </c>
      <c r="BE1546" s="245">
        <f>IF(N1546="základní",J1546,0)</f>
        <v>0</v>
      </c>
      <c r="BF1546" s="245">
        <f>IF(N1546="snížená",J1546,0)</f>
        <v>0</v>
      </c>
      <c r="BG1546" s="245">
        <f>IF(N1546="zákl. přenesená",J1546,0)</f>
        <v>0</v>
      </c>
      <c r="BH1546" s="245">
        <f>IF(N1546="sníž. přenesená",J1546,0)</f>
        <v>0</v>
      </c>
      <c r="BI1546" s="245">
        <f>IF(N1546="nulová",J1546,0)</f>
        <v>0</v>
      </c>
      <c r="BJ1546" s="18" t="s">
        <v>165</v>
      </c>
      <c r="BK1546" s="245">
        <f>ROUND(I1546*H1546,2)</f>
        <v>0</v>
      </c>
      <c r="BL1546" s="18" t="s">
        <v>210</v>
      </c>
      <c r="BM1546" s="244" t="s">
        <v>2571</v>
      </c>
    </row>
    <row r="1547" s="14" customFormat="1">
      <c r="A1547" s="14"/>
      <c r="B1547" s="257"/>
      <c r="C1547" s="258"/>
      <c r="D1547" s="248" t="s">
        <v>166</v>
      </c>
      <c r="E1547" s="259" t="s">
        <v>1</v>
      </c>
      <c r="F1547" s="260" t="s">
        <v>2572</v>
      </c>
      <c r="G1547" s="258"/>
      <c r="H1547" s="261">
        <v>17</v>
      </c>
      <c r="I1547" s="262"/>
      <c r="J1547" s="258"/>
      <c r="K1547" s="258"/>
      <c r="L1547" s="263"/>
      <c r="M1547" s="264"/>
      <c r="N1547" s="265"/>
      <c r="O1547" s="265"/>
      <c r="P1547" s="265"/>
      <c r="Q1547" s="265"/>
      <c r="R1547" s="265"/>
      <c r="S1547" s="265"/>
      <c r="T1547" s="266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67" t="s">
        <v>166</v>
      </c>
      <c r="AU1547" s="267" t="s">
        <v>81</v>
      </c>
      <c r="AV1547" s="14" t="s">
        <v>81</v>
      </c>
      <c r="AW1547" s="14" t="s">
        <v>30</v>
      </c>
      <c r="AX1547" s="14" t="s">
        <v>73</v>
      </c>
      <c r="AY1547" s="267" t="s">
        <v>158</v>
      </c>
    </row>
    <row r="1548" s="15" customFormat="1">
      <c r="A1548" s="15"/>
      <c r="B1548" s="268"/>
      <c r="C1548" s="269"/>
      <c r="D1548" s="248" t="s">
        <v>166</v>
      </c>
      <c r="E1548" s="270" t="s">
        <v>1</v>
      </c>
      <c r="F1548" s="271" t="s">
        <v>169</v>
      </c>
      <c r="G1548" s="269"/>
      <c r="H1548" s="272">
        <v>17</v>
      </c>
      <c r="I1548" s="273"/>
      <c r="J1548" s="269"/>
      <c r="K1548" s="269"/>
      <c r="L1548" s="274"/>
      <c r="M1548" s="275"/>
      <c r="N1548" s="276"/>
      <c r="O1548" s="276"/>
      <c r="P1548" s="276"/>
      <c r="Q1548" s="276"/>
      <c r="R1548" s="276"/>
      <c r="S1548" s="276"/>
      <c r="T1548" s="277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78" t="s">
        <v>166</v>
      </c>
      <c r="AU1548" s="278" t="s">
        <v>81</v>
      </c>
      <c r="AV1548" s="15" t="s">
        <v>165</v>
      </c>
      <c r="AW1548" s="15" t="s">
        <v>30</v>
      </c>
      <c r="AX1548" s="15" t="s">
        <v>79</v>
      </c>
      <c r="AY1548" s="278" t="s">
        <v>158</v>
      </c>
    </row>
    <row r="1549" s="2" customFormat="1" ht="16.5" customHeight="1">
      <c r="A1549" s="39"/>
      <c r="B1549" s="40"/>
      <c r="C1549" s="279" t="s">
        <v>1425</v>
      </c>
      <c r="D1549" s="279" t="s">
        <v>355</v>
      </c>
      <c r="E1549" s="280" t="s">
        <v>2573</v>
      </c>
      <c r="F1549" s="281" t="s">
        <v>2574</v>
      </c>
      <c r="G1549" s="282" t="s">
        <v>329</v>
      </c>
      <c r="H1549" s="283">
        <v>28</v>
      </c>
      <c r="I1549" s="284"/>
      <c r="J1549" s="285">
        <f>ROUND(I1549*H1549,2)</f>
        <v>0</v>
      </c>
      <c r="K1549" s="281" t="s">
        <v>164</v>
      </c>
      <c r="L1549" s="286"/>
      <c r="M1549" s="287" t="s">
        <v>1</v>
      </c>
      <c r="N1549" s="288" t="s">
        <v>40</v>
      </c>
      <c r="O1549" s="93"/>
      <c r="P1549" s="242">
        <f>O1549*H1549</f>
        <v>0</v>
      </c>
      <c r="Q1549" s="242">
        <v>6.0000000000000002E-05</v>
      </c>
      <c r="R1549" s="242">
        <f>Q1549*H1549</f>
        <v>0.0016800000000000001</v>
      </c>
      <c r="S1549" s="242">
        <v>0</v>
      </c>
      <c r="T1549" s="243">
        <f>S1549*H1549</f>
        <v>0</v>
      </c>
      <c r="U1549" s="39"/>
      <c r="V1549" s="39"/>
      <c r="W1549" s="39"/>
      <c r="X1549" s="39"/>
      <c r="Y1549" s="39"/>
      <c r="Z1549" s="39"/>
      <c r="AA1549" s="39"/>
      <c r="AB1549" s="39"/>
      <c r="AC1549" s="39"/>
      <c r="AD1549" s="39"/>
      <c r="AE1549" s="39"/>
      <c r="AR1549" s="244" t="s">
        <v>254</v>
      </c>
      <c r="AT1549" s="244" t="s">
        <v>355</v>
      </c>
      <c r="AU1549" s="244" t="s">
        <v>81</v>
      </c>
      <c r="AY1549" s="18" t="s">
        <v>158</v>
      </c>
      <c r="BE1549" s="245">
        <f>IF(N1549="základní",J1549,0)</f>
        <v>0</v>
      </c>
      <c r="BF1549" s="245">
        <f>IF(N1549="snížená",J1549,0)</f>
        <v>0</v>
      </c>
      <c r="BG1549" s="245">
        <f>IF(N1549="zákl. přenesená",J1549,0)</f>
        <v>0</v>
      </c>
      <c r="BH1549" s="245">
        <f>IF(N1549="sníž. přenesená",J1549,0)</f>
        <v>0</v>
      </c>
      <c r="BI1549" s="245">
        <f>IF(N1549="nulová",J1549,0)</f>
        <v>0</v>
      </c>
      <c r="BJ1549" s="18" t="s">
        <v>165</v>
      </c>
      <c r="BK1549" s="245">
        <f>ROUND(I1549*H1549,2)</f>
        <v>0</v>
      </c>
      <c r="BL1549" s="18" t="s">
        <v>210</v>
      </c>
      <c r="BM1549" s="244" t="s">
        <v>2575</v>
      </c>
    </row>
    <row r="1550" s="14" customFormat="1">
      <c r="A1550" s="14"/>
      <c r="B1550" s="257"/>
      <c r="C1550" s="258"/>
      <c r="D1550" s="248" t="s">
        <v>166</v>
      </c>
      <c r="E1550" s="259" t="s">
        <v>1</v>
      </c>
      <c r="F1550" s="260" t="s">
        <v>2576</v>
      </c>
      <c r="G1550" s="258"/>
      <c r="H1550" s="261">
        <v>28</v>
      </c>
      <c r="I1550" s="262"/>
      <c r="J1550" s="258"/>
      <c r="K1550" s="258"/>
      <c r="L1550" s="263"/>
      <c r="M1550" s="264"/>
      <c r="N1550" s="265"/>
      <c r="O1550" s="265"/>
      <c r="P1550" s="265"/>
      <c r="Q1550" s="265"/>
      <c r="R1550" s="265"/>
      <c r="S1550" s="265"/>
      <c r="T1550" s="26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67" t="s">
        <v>166</v>
      </c>
      <c r="AU1550" s="267" t="s">
        <v>81</v>
      </c>
      <c r="AV1550" s="14" t="s">
        <v>81</v>
      </c>
      <c r="AW1550" s="14" t="s">
        <v>30</v>
      </c>
      <c r="AX1550" s="14" t="s">
        <v>73</v>
      </c>
      <c r="AY1550" s="267" t="s">
        <v>158</v>
      </c>
    </row>
    <row r="1551" s="15" customFormat="1">
      <c r="A1551" s="15"/>
      <c r="B1551" s="268"/>
      <c r="C1551" s="269"/>
      <c r="D1551" s="248" t="s">
        <v>166</v>
      </c>
      <c r="E1551" s="270" t="s">
        <v>1</v>
      </c>
      <c r="F1551" s="271" t="s">
        <v>169</v>
      </c>
      <c r="G1551" s="269"/>
      <c r="H1551" s="272">
        <v>28</v>
      </c>
      <c r="I1551" s="273"/>
      <c r="J1551" s="269"/>
      <c r="K1551" s="269"/>
      <c r="L1551" s="274"/>
      <c r="M1551" s="275"/>
      <c r="N1551" s="276"/>
      <c r="O1551" s="276"/>
      <c r="P1551" s="276"/>
      <c r="Q1551" s="276"/>
      <c r="R1551" s="276"/>
      <c r="S1551" s="276"/>
      <c r="T1551" s="277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78" t="s">
        <v>166</v>
      </c>
      <c r="AU1551" s="278" t="s">
        <v>81</v>
      </c>
      <c r="AV1551" s="15" t="s">
        <v>165</v>
      </c>
      <c r="AW1551" s="15" t="s">
        <v>30</v>
      </c>
      <c r="AX1551" s="15" t="s">
        <v>79</v>
      </c>
      <c r="AY1551" s="278" t="s">
        <v>158</v>
      </c>
    </row>
    <row r="1552" s="2" customFormat="1" ht="21.75" customHeight="1">
      <c r="A1552" s="39"/>
      <c r="B1552" s="40"/>
      <c r="C1552" s="233" t="s">
        <v>2577</v>
      </c>
      <c r="D1552" s="233" t="s">
        <v>160</v>
      </c>
      <c r="E1552" s="234" t="s">
        <v>2578</v>
      </c>
      <c r="F1552" s="235" t="s">
        <v>2579</v>
      </c>
      <c r="G1552" s="236" t="s">
        <v>253</v>
      </c>
      <c r="H1552" s="237">
        <v>1.44</v>
      </c>
      <c r="I1552" s="238"/>
      <c r="J1552" s="239">
        <f>ROUND(I1552*H1552,2)</f>
        <v>0</v>
      </c>
      <c r="K1552" s="235" t="s">
        <v>164</v>
      </c>
      <c r="L1552" s="45"/>
      <c r="M1552" s="240" t="s">
        <v>1</v>
      </c>
      <c r="N1552" s="241" t="s">
        <v>40</v>
      </c>
      <c r="O1552" s="93"/>
      <c r="P1552" s="242">
        <f>O1552*H1552</f>
        <v>0</v>
      </c>
      <c r="Q1552" s="242">
        <v>0</v>
      </c>
      <c r="R1552" s="242">
        <f>Q1552*H1552</f>
        <v>0</v>
      </c>
      <c r="S1552" s="242">
        <v>0</v>
      </c>
      <c r="T1552" s="243">
        <f>S1552*H1552</f>
        <v>0</v>
      </c>
      <c r="U1552" s="39"/>
      <c r="V1552" s="39"/>
      <c r="W1552" s="39"/>
      <c r="X1552" s="39"/>
      <c r="Y1552" s="39"/>
      <c r="Z1552" s="39"/>
      <c r="AA1552" s="39"/>
      <c r="AB1552" s="39"/>
      <c r="AC1552" s="39"/>
      <c r="AD1552" s="39"/>
      <c r="AE1552" s="39"/>
      <c r="AR1552" s="244" t="s">
        <v>210</v>
      </c>
      <c r="AT1552" s="244" t="s">
        <v>160</v>
      </c>
      <c r="AU1552" s="244" t="s">
        <v>81</v>
      </c>
      <c r="AY1552" s="18" t="s">
        <v>158</v>
      </c>
      <c r="BE1552" s="245">
        <f>IF(N1552="základní",J1552,0)</f>
        <v>0</v>
      </c>
      <c r="BF1552" s="245">
        <f>IF(N1552="snížená",J1552,0)</f>
        <v>0</v>
      </c>
      <c r="BG1552" s="245">
        <f>IF(N1552="zákl. přenesená",J1552,0)</f>
        <v>0</v>
      </c>
      <c r="BH1552" s="245">
        <f>IF(N1552="sníž. přenesená",J1552,0)</f>
        <v>0</v>
      </c>
      <c r="BI1552" s="245">
        <f>IF(N1552="nulová",J1552,0)</f>
        <v>0</v>
      </c>
      <c r="BJ1552" s="18" t="s">
        <v>165</v>
      </c>
      <c r="BK1552" s="245">
        <f>ROUND(I1552*H1552,2)</f>
        <v>0</v>
      </c>
      <c r="BL1552" s="18" t="s">
        <v>210</v>
      </c>
      <c r="BM1552" s="244" t="s">
        <v>2580</v>
      </c>
    </row>
    <row r="1553" s="12" customFormat="1" ht="22.8" customHeight="1">
      <c r="A1553" s="12"/>
      <c r="B1553" s="217"/>
      <c r="C1553" s="218"/>
      <c r="D1553" s="219" t="s">
        <v>72</v>
      </c>
      <c r="E1553" s="231" t="s">
        <v>2581</v>
      </c>
      <c r="F1553" s="231" t="s">
        <v>2582</v>
      </c>
      <c r="G1553" s="218"/>
      <c r="H1553" s="218"/>
      <c r="I1553" s="221"/>
      <c r="J1553" s="232">
        <f>BK1553</f>
        <v>0</v>
      </c>
      <c r="K1553" s="218"/>
      <c r="L1553" s="223"/>
      <c r="M1553" s="224"/>
      <c r="N1553" s="225"/>
      <c r="O1553" s="225"/>
      <c r="P1553" s="226">
        <f>SUM(P1554:P1574)</f>
        <v>0</v>
      </c>
      <c r="Q1553" s="225"/>
      <c r="R1553" s="226">
        <f>SUM(R1554:R1574)</f>
        <v>0.053092739999999999</v>
      </c>
      <c r="S1553" s="225"/>
      <c r="T1553" s="227">
        <f>SUM(T1554:T1574)</f>
        <v>0.186</v>
      </c>
      <c r="U1553" s="12"/>
      <c r="V1553" s="12"/>
      <c r="W1553" s="12"/>
      <c r="X1553" s="12"/>
      <c r="Y1553" s="12"/>
      <c r="Z1553" s="12"/>
      <c r="AA1553" s="12"/>
      <c r="AB1553" s="12"/>
      <c r="AC1553" s="12"/>
      <c r="AD1553" s="12"/>
      <c r="AE1553" s="12"/>
      <c r="AR1553" s="228" t="s">
        <v>81</v>
      </c>
      <c r="AT1553" s="229" t="s">
        <v>72</v>
      </c>
      <c r="AU1553" s="229" t="s">
        <v>79</v>
      </c>
      <c r="AY1553" s="228" t="s">
        <v>158</v>
      </c>
      <c r="BK1553" s="230">
        <f>SUM(BK1554:BK1574)</f>
        <v>0</v>
      </c>
    </row>
    <row r="1554" s="2" customFormat="1" ht="21.75" customHeight="1">
      <c r="A1554" s="39"/>
      <c r="B1554" s="40"/>
      <c r="C1554" s="233" t="s">
        <v>1428</v>
      </c>
      <c r="D1554" s="233" t="s">
        <v>160</v>
      </c>
      <c r="E1554" s="234" t="s">
        <v>2583</v>
      </c>
      <c r="F1554" s="235" t="s">
        <v>2584</v>
      </c>
      <c r="G1554" s="236" t="s">
        <v>198</v>
      </c>
      <c r="H1554" s="237">
        <v>5</v>
      </c>
      <c r="I1554" s="238"/>
      <c r="J1554" s="239">
        <f>ROUND(I1554*H1554,2)</f>
        <v>0</v>
      </c>
      <c r="K1554" s="235" t="s">
        <v>164</v>
      </c>
      <c r="L1554" s="45"/>
      <c r="M1554" s="240" t="s">
        <v>1</v>
      </c>
      <c r="N1554" s="241" t="s">
        <v>40</v>
      </c>
      <c r="O1554" s="93"/>
      <c r="P1554" s="242">
        <f>O1554*H1554</f>
        <v>0</v>
      </c>
      <c r="Q1554" s="242">
        <v>6.0000000000000002E-05</v>
      </c>
      <c r="R1554" s="242">
        <f>Q1554*H1554</f>
        <v>0.00030000000000000003</v>
      </c>
      <c r="S1554" s="242">
        <v>0</v>
      </c>
      <c r="T1554" s="243">
        <f>S1554*H1554</f>
        <v>0</v>
      </c>
      <c r="U1554" s="39"/>
      <c r="V1554" s="39"/>
      <c r="W1554" s="39"/>
      <c r="X1554" s="39"/>
      <c r="Y1554" s="39"/>
      <c r="Z1554" s="39"/>
      <c r="AA1554" s="39"/>
      <c r="AB1554" s="39"/>
      <c r="AC1554" s="39"/>
      <c r="AD1554" s="39"/>
      <c r="AE1554" s="39"/>
      <c r="AR1554" s="244" t="s">
        <v>210</v>
      </c>
      <c r="AT1554" s="244" t="s">
        <v>160</v>
      </c>
      <c r="AU1554" s="244" t="s">
        <v>81</v>
      </c>
      <c r="AY1554" s="18" t="s">
        <v>158</v>
      </c>
      <c r="BE1554" s="245">
        <f>IF(N1554="základní",J1554,0)</f>
        <v>0</v>
      </c>
      <c r="BF1554" s="245">
        <f>IF(N1554="snížená",J1554,0)</f>
        <v>0</v>
      </c>
      <c r="BG1554" s="245">
        <f>IF(N1554="zákl. přenesená",J1554,0)</f>
        <v>0</v>
      </c>
      <c r="BH1554" s="245">
        <f>IF(N1554="sníž. přenesená",J1554,0)</f>
        <v>0</v>
      </c>
      <c r="BI1554" s="245">
        <f>IF(N1554="nulová",J1554,0)</f>
        <v>0</v>
      </c>
      <c r="BJ1554" s="18" t="s">
        <v>165</v>
      </c>
      <c r="BK1554" s="245">
        <f>ROUND(I1554*H1554,2)</f>
        <v>0</v>
      </c>
      <c r="BL1554" s="18" t="s">
        <v>210</v>
      </c>
      <c r="BM1554" s="244" t="s">
        <v>2585</v>
      </c>
    </row>
    <row r="1555" s="2" customFormat="1" ht="21.75" customHeight="1">
      <c r="A1555" s="39"/>
      <c r="B1555" s="40"/>
      <c r="C1555" s="279" t="s">
        <v>2586</v>
      </c>
      <c r="D1555" s="279" t="s">
        <v>355</v>
      </c>
      <c r="E1555" s="280" t="s">
        <v>2587</v>
      </c>
      <c r="F1555" s="281" t="s">
        <v>2588</v>
      </c>
      <c r="G1555" s="282" t="s">
        <v>198</v>
      </c>
      <c r="H1555" s="283">
        <v>15</v>
      </c>
      <c r="I1555" s="284"/>
      <c r="J1555" s="285">
        <f>ROUND(I1555*H1555,2)</f>
        <v>0</v>
      </c>
      <c r="K1555" s="281" t="s">
        <v>164</v>
      </c>
      <c r="L1555" s="286"/>
      <c r="M1555" s="287" t="s">
        <v>1</v>
      </c>
      <c r="N1555" s="288" t="s">
        <v>40</v>
      </c>
      <c r="O1555" s="93"/>
      <c r="P1555" s="242">
        <f>O1555*H1555</f>
        <v>0</v>
      </c>
      <c r="Q1555" s="242">
        <v>0.00124</v>
      </c>
      <c r="R1555" s="242">
        <f>Q1555*H1555</f>
        <v>0.018599999999999998</v>
      </c>
      <c r="S1555" s="242">
        <v>0</v>
      </c>
      <c r="T1555" s="243">
        <f>S1555*H1555</f>
        <v>0</v>
      </c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R1555" s="244" t="s">
        <v>254</v>
      </c>
      <c r="AT1555" s="244" t="s">
        <v>355</v>
      </c>
      <c r="AU1555" s="244" t="s">
        <v>81</v>
      </c>
      <c r="AY1555" s="18" t="s">
        <v>158</v>
      </c>
      <c r="BE1555" s="245">
        <f>IF(N1555="základní",J1555,0)</f>
        <v>0</v>
      </c>
      <c r="BF1555" s="245">
        <f>IF(N1555="snížená",J1555,0)</f>
        <v>0</v>
      </c>
      <c r="BG1555" s="245">
        <f>IF(N1555="zákl. přenesená",J1555,0)</f>
        <v>0</v>
      </c>
      <c r="BH1555" s="245">
        <f>IF(N1555="sníž. přenesená",J1555,0)</f>
        <v>0</v>
      </c>
      <c r="BI1555" s="245">
        <f>IF(N1555="nulová",J1555,0)</f>
        <v>0</v>
      </c>
      <c r="BJ1555" s="18" t="s">
        <v>165</v>
      </c>
      <c r="BK1555" s="245">
        <f>ROUND(I1555*H1555,2)</f>
        <v>0</v>
      </c>
      <c r="BL1555" s="18" t="s">
        <v>210</v>
      </c>
      <c r="BM1555" s="244" t="s">
        <v>2589</v>
      </c>
    </row>
    <row r="1556" s="2" customFormat="1" ht="16.5" customHeight="1">
      <c r="A1556" s="39"/>
      <c r="B1556" s="40"/>
      <c r="C1556" s="233" t="s">
        <v>1432</v>
      </c>
      <c r="D1556" s="233" t="s">
        <v>160</v>
      </c>
      <c r="E1556" s="234" t="s">
        <v>2590</v>
      </c>
      <c r="F1556" s="235" t="s">
        <v>2591</v>
      </c>
      <c r="G1556" s="236" t="s">
        <v>163</v>
      </c>
      <c r="H1556" s="237">
        <v>2.3999999999999999</v>
      </c>
      <c r="I1556" s="238"/>
      <c r="J1556" s="239">
        <f>ROUND(I1556*H1556,2)</f>
        <v>0</v>
      </c>
      <c r="K1556" s="235" t="s">
        <v>164</v>
      </c>
      <c r="L1556" s="45"/>
      <c r="M1556" s="240" t="s">
        <v>1</v>
      </c>
      <c r="N1556" s="241" t="s">
        <v>40</v>
      </c>
      <c r="O1556" s="93"/>
      <c r="P1556" s="242">
        <f>O1556*H1556</f>
        <v>0</v>
      </c>
      <c r="Q1556" s="242">
        <v>0</v>
      </c>
      <c r="R1556" s="242">
        <f>Q1556*H1556</f>
        <v>0</v>
      </c>
      <c r="S1556" s="242">
        <v>0.02</v>
      </c>
      <c r="T1556" s="243">
        <f>S1556*H1556</f>
        <v>0.048000000000000001</v>
      </c>
      <c r="U1556" s="39"/>
      <c r="V1556" s="39"/>
      <c r="W1556" s="39"/>
      <c r="X1556" s="39"/>
      <c r="Y1556" s="39"/>
      <c r="Z1556" s="39"/>
      <c r="AA1556" s="39"/>
      <c r="AB1556" s="39"/>
      <c r="AC1556" s="39"/>
      <c r="AD1556" s="39"/>
      <c r="AE1556" s="39"/>
      <c r="AR1556" s="244" t="s">
        <v>210</v>
      </c>
      <c r="AT1556" s="244" t="s">
        <v>160</v>
      </c>
      <c r="AU1556" s="244" t="s">
        <v>81</v>
      </c>
      <c r="AY1556" s="18" t="s">
        <v>158</v>
      </c>
      <c r="BE1556" s="245">
        <f>IF(N1556="základní",J1556,0)</f>
        <v>0</v>
      </c>
      <c r="BF1556" s="245">
        <f>IF(N1556="snížená",J1556,0)</f>
        <v>0</v>
      </c>
      <c r="BG1556" s="245">
        <f>IF(N1556="zákl. přenesená",J1556,0)</f>
        <v>0</v>
      </c>
      <c r="BH1556" s="245">
        <f>IF(N1556="sníž. přenesená",J1556,0)</f>
        <v>0</v>
      </c>
      <c r="BI1556" s="245">
        <f>IF(N1556="nulová",J1556,0)</f>
        <v>0</v>
      </c>
      <c r="BJ1556" s="18" t="s">
        <v>165</v>
      </c>
      <c r="BK1556" s="245">
        <f>ROUND(I1556*H1556,2)</f>
        <v>0</v>
      </c>
      <c r="BL1556" s="18" t="s">
        <v>210</v>
      </c>
      <c r="BM1556" s="244" t="s">
        <v>2592</v>
      </c>
    </row>
    <row r="1557" s="2" customFormat="1" ht="16.5" customHeight="1">
      <c r="A1557" s="39"/>
      <c r="B1557" s="40"/>
      <c r="C1557" s="233" t="s">
        <v>2593</v>
      </c>
      <c r="D1557" s="233" t="s">
        <v>160</v>
      </c>
      <c r="E1557" s="234" t="s">
        <v>2594</v>
      </c>
      <c r="F1557" s="235" t="s">
        <v>2595</v>
      </c>
      <c r="G1557" s="236" t="s">
        <v>163</v>
      </c>
      <c r="H1557" s="237">
        <v>2.3999999999999999</v>
      </c>
      <c r="I1557" s="238"/>
      <c r="J1557" s="239">
        <f>ROUND(I1557*H1557,2)</f>
        <v>0</v>
      </c>
      <c r="K1557" s="235" t="s">
        <v>164</v>
      </c>
      <c r="L1557" s="45"/>
      <c r="M1557" s="240" t="s">
        <v>1</v>
      </c>
      <c r="N1557" s="241" t="s">
        <v>40</v>
      </c>
      <c r="O1557" s="93"/>
      <c r="P1557" s="242">
        <f>O1557*H1557</f>
        <v>0</v>
      </c>
      <c r="Q1557" s="242">
        <v>1.0000000000000001E-05</v>
      </c>
      <c r="R1557" s="242">
        <f>Q1557*H1557</f>
        <v>2.4000000000000001E-05</v>
      </c>
      <c r="S1557" s="242">
        <v>0</v>
      </c>
      <c r="T1557" s="243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44" t="s">
        <v>210</v>
      </c>
      <c r="AT1557" s="244" t="s">
        <v>160</v>
      </c>
      <c r="AU1557" s="244" t="s">
        <v>81</v>
      </c>
      <c r="AY1557" s="18" t="s">
        <v>158</v>
      </c>
      <c r="BE1557" s="245">
        <f>IF(N1557="základní",J1557,0)</f>
        <v>0</v>
      </c>
      <c r="BF1557" s="245">
        <f>IF(N1557="snížená",J1557,0)</f>
        <v>0</v>
      </c>
      <c r="BG1557" s="245">
        <f>IF(N1557="zákl. přenesená",J1557,0)</f>
        <v>0</v>
      </c>
      <c r="BH1557" s="245">
        <f>IF(N1557="sníž. přenesená",J1557,0)</f>
        <v>0</v>
      </c>
      <c r="BI1557" s="245">
        <f>IF(N1557="nulová",J1557,0)</f>
        <v>0</v>
      </c>
      <c r="BJ1557" s="18" t="s">
        <v>165</v>
      </c>
      <c r="BK1557" s="245">
        <f>ROUND(I1557*H1557,2)</f>
        <v>0</v>
      </c>
      <c r="BL1557" s="18" t="s">
        <v>210</v>
      </c>
      <c r="BM1557" s="244" t="s">
        <v>2596</v>
      </c>
    </row>
    <row r="1558" s="14" customFormat="1">
      <c r="A1558" s="14"/>
      <c r="B1558" s="257"/>
      <c r="C1558" s="258"/>
      <c r="D1558" s="248" t="s">
        <v>166</v>
      </c>
      <c r="E1558" s="259" t="s">
        <v>1</v>
      </c>
      <c r="F1558" s="260" t="s">
        <v>2597</v>
      </c>
      <c r="G1558" s="258"/>
      <c r="H1558" s="261">
        <v>2.3999999999999999</v>
      </c>
      <c r="I1558" s="262"/>
      <c r="J1558" s="258"/>
      <c r="K1558" s="258"/>
      <c r="L1558" s="263"/>
      <c r="M1558" s="264"/>
      <c r="N1558" s="265"/>
      <c r="O1558" s="265"/>
      <c r="P1558" s="265"/>
      <c r="Q1558" s="265"/>
      <c r="R1558" s="265"/>
      <c r="S1558" s="265"/>
      <c r="T1558" s="266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67" t="s">
        <v>166</v>
      </c>
      <c r="AU1558" s="267" t="s">
        <v>81</v>
      </c>
      <c r="AV1558" s="14" t="s">
        <v>81</v>
      </c>
      <c r="AW1558" s="14" t="s">
        <v>30</v>
      </c>
      <c r="AX1558" s="14" t="s">
        <v>73</v>
      </c>
      <c r="AY1558" s="267" t="s">
        <v>158</v>
      </c>
    </row>
    <row r="1559" s="15" customFormat="1">
      <c r="A1559" s="15"/>
      <c r="B1559" s="268"/>
      <c r="C1559" s="269"/>
      <c r="D1559" s="248" t="s">
        <v>166</v>
      </c>
      <c r="E1559" s="270" t="s">
        <v>1</v>
      </c>
      <c r="F1559" s="271" t="s">
        <v>169</v>
      </c>
      <c r="G1559" s="269"/>
      <c r="H1559" s="272">
        <v>2.3999999999999999</v>
      </c>
      <c r="I1559" s="273"/>
      <c r="J1559" s="269"/>
      <c r="K1559" s="269"/>
      <c r="L1559" s="274"/>
      <c r="M1559" s="275"/>
      <c r="N1559" s="276"/>
      <c r="O1559" s="276"/>
      <c r="P1559" s="276"/>
      <c r="Q1559" s="276"/>
      <c r="R1559" s="276"/>
      <c r="S1559" s="276"/>
      <c r="T1559" s="277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78" t="s">
        <v>166</v>
      </c>
      <c r="AU1559" s="278" t="s">
        <v>81</v>
      </c>
      <c r="AV1559" s="15" t="s">
        <v>165</v>
      </c>
      <c r="AW1559" s="15" t="s">
        <v>30</v>
      </c>
      <c r="AX1559" s="15" t="s">
        <v>79</v>
      </c>
      <c r="AY1559" s="278" t="s">
        <v>158</v>
      </c>
    </row>
    <row r="1560" s="2" customFormat="1" ht="16.5" customHeight="1">
      <c r="A1560" s="39"/>
      <c r="B1560" s="40"/>
      <c r="C1560" s="279" t="s">
        <v>1435</v>
      </c>
      <c r="D1560" s="279" t="s">
        <v>355</v>
      </c>
      <c r="E1560" s="280" t="s">
        <v>2598</v>
      </c>
      <c r="F1560" s="281" t="s">
        <v>2599</v>
      </c>
      <c r="G1560" s="282" t="s">
        <v>163</v>
      </c>
      <c r="H1560" s="283">
        <v>2.3999999999999999</v>
      </c>
      <c r="I1560" s="284"/>
      <c r="J1560" s="285">
        <f>ROUND(I1560*H1560,2)</f>
        <v>0</v>
      </c>
      <c r="K1560" s="281" t="s">
        <v>1</v>
      </c>
      <c r="L1560" s="286"/>
      <c r="M1560" s="287" t="s">
        <v>1</v>
      </c>
      <c r="N1560" s="288" t="s">
        <v>40</v>
      </c>
      <c r="O1560" s="93"/>
      <c r="P1560" s="242">
        <f>O1560*H1560</f>
        <v>0</v>
      </c>
      <c r="Q1560" s="242">
        <v>0</v>
      </c>
      <c r="R1560" s="242">
        <f>Q1560*H1560</f>
        <v>0</v>
      </c>
      <c r="S1560" s="242">
        <v>0</v>
      </c>
      <c r="T1560" s="243">
        <f>S1560*H1560</f>
        <v>0</v>
      </c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R1560" s="244" t="s">
        <v>254</v>
      </c>
      <c r="AT1560" s="244" t="s">
        <v>355</v>
      </c>
      <c r="AU1560" s="244" t="s">
        <v>81</v>
      </c>
      <c r="AY1560" s="18" t="s">
        <v>158</v>
      </c>
      <c r="BE1560" s="245">
        <f>IF(N1560="základní",J1560,0)</f>
        <v>0</v>
      </c>
      <c r="BF1560" s="245">
        <f>IF(N1560="snížená",J1560,0)</f>
        <v>0</v>
      </c>
      <c r="BG1560" s="245">
        <f>IF(N1560="zákl. přenesená",J1560,0)</f>
        <v>0</v>
      </c>
      <c r="BH1560" s="245">
        <f>IF(N1560="sníž. přenesená",J1560,0)</f>
        <v>0</v>
      </c>
      <c r="BI1560" s="245">
        <f>IF(N1560="nulová",J1560,0)</f>
        <v>0</v>
      </c>
      <c r="BJ1560" s="18" t="s">
        <v>165</v>
      </c>
      <c r="BK1560" s="245">
        <f>ROUND(I1560*H1560,2)</f>
        <v>0</v>
      </c>
      <c r="BL1560" s="18" t="s">
        <v>210</v>
      </c>
      <c r="BM1560" s="244" t="s">
        <v>2600</v>
      </c>
    </row>
    <row r="1561" s="2" customFormat="1" ht="16.5" customHeight="1">
      <c r="A1561" s="39"/>
      <c r="B1561" s="40"/>
      <c r="C1561" s="233" t="s">
        <v>2601</v>
      </c>
      <c r="D1561" s="233" t="s">
        <v>160</v>
      </c>
      <c r="E1561" s="234" t="s">
        <v>2602</v>
      </c>
      <c r="F1561" s="235" t="s">
        <v>2603</v>
      </c>
      <c r="G1561" s="236" t="s">
        <v>329</v>
      </c>
      <c r="H1561" s="237">
        <v>1</v>
      </c>
      <c r="I1561" s="238"/>
      <c r="J1561" s="239">
        <f>ROUND(I1561*H1561,2)</f>
        <v>0</v>
      </c>
      <c r="K1561" s="235" t="s">
        <v>164</v>
      </c>
      <c r="L1561" s="45"/>
      <c r="M1561" s="240" t="s">
        <v>1</v>
      </c>
      <c r="N1561" s="241" t="s">
        <v>40</v>
      </c>
      <c r="O1561" s="93"/>
      <c r="P1561" s="242">
        <f>O1561*H1561</f>
        <v>0</v>
      </c>
      <c r="Q1561" s="242">
        <v>0</v>
      </c>
      <c r="R1561" s="242">
        <f>Q1561*H1561</f>
        <v>0</v>
      </c>
      <c r="S1561" s="242">
        <v>0.0030000000000000001</v>
      </c>
      <c r="T1561" s="243">
        <f>S1561*H1561</f>
        <v>0.0030000000000000001</v>
      </c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R1561" s="244" t="s">
        <v>210</v>
      </c>
      <c r="AT1561" s="244" t="s">
        <v>160</v>
      </c>
      <c r="AU1561" s="244" t="s">
        <v>81</v>
      </c>
      <c r="AY1561" s="18" t="s">
        <v>158</v>
      </c>
      <c r="BE1561" s="245">
        <f>IF(N1561="základní",J1561,0)</f>
        <v>0</v>
      </c>
      <c r="BF1561" s="245">
        <f>IF(N1561="snížená",J1561,0)</f>
        <v>0</v>
      </c>
      <c r="BG1561" s="245">
        <f>IF(N1561="zákl. přenesená",J1561,0)</f>
        <v>0</v>
      </c>
      <c r="BH1561" s="245">
        <f>IF(N1561="sníž. přenesená",J1561,0)</f>
        <v>0</v>
      </c>
      <c r="BI1561" s="245">
        <f>IF(N1561="nulová",J1561,0)</f>
        <v>0</v>
      </c>
      <c r="BJ1561" s="18" t="s">
        <v>165</v>
      </c>
      <c r="BK1561" s="245">
        <f>ROUND(I1561*H1561,2)</f>
        <v>0</v>
      </c>
      <c r="BL1561" s="18" t="s">
        <v>210</v>
      </c>
      <c r="BM1561" s="244" t="s">
        <v>2604</v>
      </c>
    </row>
    <row r="1562" s="2" customFormat="1" ht="21.75" customHeight="1">
      <c r="A1562" s="39"/>
      <c r="B1562" s="40"/>
      <c r="C1562" s="233" t="s">
        <v>1439</v>
      </c>
      <c r="D1562" s="233" t="s">
        <v>160</v>
      </c>
      <c r="E1562" s="234" t="s">
        <v>2605</v>
      </c>
      <c r="F1562" s="235" t="s">
        <v>2606</v>
      </c>
      <c r="G1562" s="236" t="s">
        <v>198</v>
      </c>
      <c r="H1562" s="237">
        <v>4.5</v>
      </c>
      <c r="I1562" s="238"/>
      <c r="J1562" s="239">
        <f>ROUND(I1562*H1562,2)</f>
        <v>0</v>
      </c>
      <c r="K1562" s="235" t="s">
        <v>164</v>
      </c>
      <c r="L1562" s="45"/>
      <c r="M1562" s="240" t="s">
        <v>1</v>
      </c>
      <c r="N1562" s="241" t="s">
        <v>40</v>
      </c>
      <c r="O1562" s="93"/>
      <c r="P1562" s="242">
        <f>O1562*H1562</f>
        <v>0</v>
      </c>
      <c r="Q1562" s="242">
        <v>0</v>
      </c>
      <c r="R1562" s="242">
        <f>Q1562*H1562</f>
        <v>0</v>
      </c>
      <c r="S1562" s="242">
        <v>0.029999999999999999</v>
      </c>
      <c r="T1562" s="243">
        <f>S1562*H1562</f>
        <v>0.13500000000000001</v>
      </c>
      <c r="U1562" s="39"/>
      <c r="V1562" s="39"/>
      <c r="W1562" s="39"/>
      <c r="X1562" s="39"/>
      <c r="Y1562" s="39"/>
      <c r="Z1562" s="39"/>
      <c r="AA1562" s="39"/>
      <c r="AB1562" s="39"/>
      <c r="AC1562" s="39"/>
      <c r="AD1562" s="39"/>
      <c r="AE1562" s="39"/>
      <c r="AR1562" s="244" t="s">
        <v>210</v>
      </c>
      <c r="AT1562" s="244" t="s">
        <v>160</v>
      </c>
      <c r="AU1562" s="244" t="s">
        <v>81</v>
      </c>
      <c r="AY1562" s="18" t="s">
        <v>158</v>
      </c>
      <c r="BE1562" s="245">
        <f>IF(N1562="základní",J1562,0)</f>
        <v>0</v>
      </c>
      <c r="BF1562" s="245">
        <f>IF(N1562="snížená",J1562,0)</f>
        <v>0</v>
      </c>
      <c r="BG1562" s="245">
        <f>IF(N1562="zákl. přenesená",J1562,0)</f>
        <v>0</v>
      </c>
      <c r="BH1562" s="245">
        <f>IF(N1562="sníž. přenesená",J1562,0)</f>
        <v>0</v>
      </c>
      <c r="BI1562" s="245">
        <f>IF(N1562="nulová",J1562,0)</f>
        <v>0</v>
      </c>
      <c r="BJ1562" s="18" t="s">
        <v>165</v>
      </c>
      <c r="BK1562" s="245">
        <f>ROUND(I1562*H1562,2)</f>
        <v>0</v>
      </c>
      <c r="BL1562" s="18" t="s">
        <v>210</v>
      </c>
      <c r="BM1562" s="244" t="s">
        <v>2607</v>
      </c>
    </row>
    <row r="1563" s="2" customFormat="1" ht="21.75" customHeight="1">
      <c r="A1563" s="39"/>
      <c r="B1563" s="40"/>
      <c r="C1563" s="233" t="s">
        <v>2608</v>
      </c>
      <c r="D1563" s="233" t="s">
        <v>160</v>
      </c>
      <c r="E1563" s="234" t="s">
        <v>2609</v>
      </c>
      <c r="F1563" s="235" t="s">
        <v>2610</v>
      </c>
      <c r="G1563" s="236" t="s">
        <v>1940</v>
      </c>
      <c r="H1563" s="237">
        <v>30.981999999999999</v>
      </c>
      <c r="I1563" s="238"/>
      <c r="J1563" s="239">
        <f>ROUND(I1563*H1563,2)</f>
        <v>0</v>
      </c>
      <c r="K1563" s="235" t="s">
        <v>164</v>
      </c>
      <c r="L1563" s="45"/>
      <c r="M1563" s="240" t="s">
        <v>1</v>
      </c>
      <c r="N1563" s="241" t="s">
        <v>40</v>
      </c>
      <c r="O1563" s="93"/>
      <c r="P1563" s="242">
        <f>O1563*H1563</f>
        <v>0</v>
      </c>
      <c r="Q1563" s="242">
        <v>6.9999999999999994E-05</v>
      </c>
      <c r="R1563" s="242">
        <f>Q1563*H1563</f>
        <v>0.0021687399999999997</v>
      </c>
      <c r="S1563" s="242">
        <v>0</v>
      </c>
      <c r="T1563" s="243">
        <f>S1563*H1563</f>
        <v>0</v>
      </c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R1563" s="244" t="s">
        <v>210</v>
      </c>
      <c r="AT1563" s="244" t="s">
        <v>160</v>
      </c>
      <c r="AU1563" s="244" t="s">
        <v>81</v>
      </c>
      <c r="AY1563" s="18" t="s">
        <v>158</v>
      </c>
      <c r="BE1563" s="245">
        <f>IF(N1563="základní",J1563,0)</f>
        <v>0</v>
      </c>
      <c r="BF1563" s="245">
        <f>IF(N1563="snížená",J1563,0)</f>
        <v>0</v>
      </c>
      <c r="BG1563" s="245">
        <f>IF(N1563="zákl. přenesená",J1563,0)</f>
        <v>0</v>
      </c>
      <c r="BH1563" s="245">
        <f>IF(N1563="sníž. přenesená",J1563,0)</f>
        <v>0</v>
      </c>
      <c r="BI1563" s="245">
        <f>IF(N1563="nulová",J1563,0)</f>
        <v>0</v>
      </c>
      <c r="BJ1563" s="18" t="s">
        <v>165</v>
      </c>
      <c r="BK1563" s="245">
        <f>ROUND(I1563*H1563,2)</f>
        <v>0</v>
      </c>
      <c r="BL1563" s="18" t="s">
        <v>210</v>
      </c>
      <c r="BM1563" s="244" t="s">
        <v>2611</v>
      </c>
    </row>
    <row r="1564" s="13" customFormat="1">
      <c r="A1564" s="13"/>
      <c r="B1564" s="246"/>
      <c r="C1564" s="247"/>
      <c r="D1564" s="248" t="s">
        <v>166</v>
      </c>
      <c r="E1564" s="249" t="s">
        <v>1</v>
      </c>
      <c r="F1564" s="250" t="s">
        <v>811</v>
      </c>
      <c r="G1564" s="247"/>
      <c r="H1564" s="249" t="s">
        <v>1</v>
      </c>
      <c r="I1564" s="251"/>
      <c r="J1564" s="247"/>
      <c r="K1564" s="247"/>
      <c r="L1564" s="252"/>
      <c r="M1564" s="253"/>
      <c r="N1564" s="254"/>
      <c r="O1564" s="254"/>
      <c r="P1564" s="254"/>
      <c r="Q1564" s="254"/>
      <c r="R1564" s="254"/>
      <c r="S1564" s="254"/>
      <c r="T1564" s="255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56" t="s">
        <v>166</v>
      </c>
      <c r="AU1564" s="256" t="s">
        <v>81</v>
      </c>
      <c r="AV1564" s="13" t="s">
        <v>79</v>
      </c>
      <c r="AW1564" s="13" t="s">
        <v>30</v>
      </c>
      <c r="AX1564" s="13" t="s">
        <v>73</v>
      </c>
      <c r="AY1564" s="256" t="s">
        <v>158</v>
      </c>
    </row>
    <row r="1565" s="14" customFormat="1">
      <c r="A1565" s="14"/>
      <c r="B1565" s="257"/>
      <c r="C1565" s="258"/>
      <c r="D1565" s="248" t="s">
        <v>166</v>
      </c>
      <c r="E1565" s="259" t="s">
        <v>1</v>
      </c>
      <c r="F1565" s="260" t="s">
        <v>2612</v>
      </c>
      <c r="G1565" s="258"/>
      <c r="H1565" s="261">
        <v>13.702</v>
      </c>
      <c r="I1565" s="262"/>
      <c r="J1565" s="258"/>
      <c r="K1565" s="258"/>
      <c r="L1565" s="263"/>
      <c r="M1565" s="264"/>
      <c r="N1565" s="265"/>
      <c r="O1565" s="265"/>
      <c r="P1565" s="265"/>
      <c r="Q1565" s="265"/>
      <c r="R1565" s="265"/>
      <c r="S1565" s="265"/>
      <c r="T1565" s="266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67" t="s">
        <v>166</v>
      </c>
      <c r="AU1565" s="267" t="s">
        <v>81</v>
      </c>
      <c r="AV1565" s="14" t="s">
        <v>81</v>
      </c>
      <c r="AW1565" s="14" t="s">
        <v>30</v>
      </c>
      <c r="AX1565" s="14" t="s">
        <v>73</v>
      </c>
      <c r="AY1565" s="267" t="s">
        <v>158</v>
      </c>
    </row>
    <row r="1566" s="14" customFormat="1">
      <c r="A1566" s="14"/>
      <c r="B1566" s="257"/>
      <c r="C1566" s="258"/>
      <c r="D1566" s="248" t="s">
        <v>166</v>
      </c>
      <c r="E1566" s="259" t="s">
        <v>1</v>
      </c>
      <c r="F1566" s="260" t="s">
        <v>2613</v>
      </c>
      <c r="G1566" s="258"/>
      <c r="H1566" s="261">
        <v>17.280000000000001</v>
      </c>
      <c r="I1566" s="262"/>
      <c r="J1566" s="258"/>
      <c r="K1566" s="258"/>
      <c r="L1566" s="263"/>
      <c r="M1566" s="264"/>
      <c r="N1566" s="265"/>
      <c r="O1566" s="265"/>
      <c r="P1566" s="265"/>
      <c r="Q1566" s="265"/>
      <c r="R1566" s="265"/>
      <c r="S1566" s="265"/>
      <c r="T1566" s="266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67" t="s">
        <v>166</v>
      </c>
      <c r="AU1566" s="267" t="s">
        <v>81</v>
      </c>
      <c r="AV1566" s="14" t="s">
        <v>81</v>
      </c>
      <c r="AW1566" s="14" t="s">
        <v>30</v>
      </c>
      <c r="AX1566" s="14" t="s">
        <v>73</v>
      </c>
      <c r="AY1566" s="267" t="s">
        <v>158</v>
      </c>
    </row>
    <row r="1567" s="15" customFormat="1">
      <c r="A1567" s="15"/>
      <c r="B1567" s="268"/>
      <c r="C1567" s="269"/>
      <c r="D1567" s="248" t="s">
        <v>166</v>
      </c>
      <c r="E1567" s="270" t="s">
        <v>1</v>
      </c>
      <c r="F1567" s="271" t="s">
        <v>169</v>
      </c>
      <c r="G1567" s="269"/>
      <c r="H1567" s="272">
        <v>30.981999999999999</v>
      </c>
      <c r="I1567" s="273"/>
      <c r="J1567" s="269"/>
      <c r="K1567" s="269"/>
      <c r="L1567" s="274"/>
      <c r="M1567" s="275"/>
      <c r="N1567" s="276"/>
      <c r="O1567" s="276"/>
      <c r="P1567" s="276"/>
      <c r="Q1567" s="276"/>
      <c r="R1567" s="276"/>
      <c r="S1567" s="276"/>
      <c r="T1567" s="277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78" t="s">
        <v>166</v>
      </c>
      <c r="AU1567" s="278" t="s">
        <v>81</v>
      </c>
      <c r="AV1567" s="15" t="s">
        <v>165</v>
      </c>
      <c r="AW1567" s="15" t="s">
        <v>30</v>
      </c>
      <c r="AX1567" s="15" t="s">
        <v>79</v>
      </c>
      <c r="AY1567" s="278" t="s">
        <v>158</v>
      </c>
    </row>
    <row r="1568" s="2" customFormat="1" ht="21.75" customHeight="1">
      <c r="A1568" s="39"/>
      <c r="B1568" s="40"/>
      <c r="C1568" s="279" t="s">
        <v>2614</v>
      </c>
      <c r="D1568" s="279" t="s">
        <v>355</v>
      </c>
      <c r="E1568" s="280" t="s">
        <v>2615</v>
      </c>
      <c r="F1568" s="281" t="s">
        <v>2616</v>
      </c>
      <c r="G1568" s="282" t="s">
        <v>253</v>
      </c>
      <c r="H1568" s="283">
        <v>0.014</v>
      </c>
      <c r="I1568" s="284"/>
      <c r="J1568" s="285">
        <f>ROUND(I1568*H1568,2)</f>
        <v>0</v>
      </c>
      <c r="K1568" s="281" t="s">
        <v>164</v>
      </c>
      <c r="L1568" s="286"/>
      <c r="M1568" s="287" t="s">
        <v>1</v>
      </c>
      <c r="N1568" s="288" t="s">
        <v>40</v>
      </c>
      <c r="O1568" s="93"/>
      <c r="P1568" s="242">
        <f>O1568*H1568</f>
        <v>0</v>
      </c>
      <c r="Q1568" s="242">
        <v>1</v>
      </c>
      <c r="R1568" s="242">
        <f>Q1568*H1568</f>
        <v>0.014</v>
      </c>
      <c r="S1568" s="242">
        <v>0</v>
      </c>
      <c r="T1568" s="243">
        <f>S1568*H1568</f>
        <v>0</v>
      </c>
      <c r="U1568" s="39"/>
      <c r="V1568" s="39"/>
      <c r="W1568" s="39"/>
      <c r="X1568" s="39"/>
      <c r="Y1568" s="39"/>
      <c r="Z1568" s="39"/>
      <c r="AA1568" s="39"/>
      <c r="AB1568" s="39"/>
      <c r="AC1568" s="39"/>
      <c r="AD1568" s="39"/>
      <c r="AE1568" s="39"/>
      <c r="AR1568" s="244" t="s">
        <v>254</v>
      </c>
      <c r="AT1568" s="244" t="s">
        <v>355</v>
      </c>
      <c r="AU1568" s="244" t="s">
        <v>81</v>
      </c>
      <c r="AY1568" s="18" t="s">
        <v>158</v>
      </c>
      <c r="BE1568" s="245">
        <f>IF(N1568="základní",J1568,0)</f>
        <v>0</v>
      </c>
      <c r="BF1568" s="245">
        <f>IF(N1568="snížená",J1568,0)</f>
        <v>0</v>
      </c>
      <c r="BG1568" s="245">
        <f>IF(N1568="zákl. přenesená",J1568,0)</f>
        <v>0</v>
      </c>
      <c r="BH1568" s="245">
        <f>IF(N1568="sníž. přenesená",J1568,0)</f>
        <v>0</v>
      </c>
      <c r="BI1568" s="245">
        <f>IF(N1568="nulová",J1568,0)</f>
        <v>0</v>
      </c>
      <c r="BJ1568" s="18" t="s">
        <v>165</v>
      </c>
      <c r="BK1568" s="245">
        <f>ROUND(I1568*H1568,2)</f>
        <v>0</v>
      </c>
      <c r="BL1568" s="18" t="s">
        <v>210</v>
      </c>
      <c r="BM1568" s="244" t="s">
        <v>2617</v>
      </c>
    </row>
    <row r="1569" s="14" customFormat="1">
      <c r="A1569" s="14"/>
      <c r="B1569" s="257"/>
      <c r="C1569" s="258"/>
      <c r="D1569" s="248" t="s">
        <v>166</v>
      </c>
      <c r="E1569" s="259" t="s">
        <v>1</v>
      </c>
      <c r="F1569" s="260" t="s">
        <v>2618</v>
      </c>
      <c r="G1569" s="258"/>
      <c r="H1569" s="261">
        <v>0.014</v>
      </c>
      <c r="I1569" s="262"/>
      <c r="J1569" s="258"/>
      <c r="K1569" s="258"/>
      <c r="L1569" s="263"/>
      <c r="M1569" s="264"/>
      <c r="N1569" s="265"/>
      <c r="O1569" s="265"/>
      <c r="P1569" s="265"/>
      <c r="Q1569" s="265"/>
      <c r="R1569" s="265"/>
      <c r="S1569" s="265"/>
      <c r="T1569" s="26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67" t="s">
        <v>166</v>
      </c>
      <c r="AU1569" s="267" t="s">
        <v>81</v>
      </c>
      <c r="AV1569" s="14" t="s">
        <v>81</v>
      </c>
      <c r="AW1569" s="14" t="s">
        <v>30</v>
      </c>
      <c r="AX1569" s="14" t="s">
        <v>73</v>
      </c>
      <c r="AY1569" s="267" t="s">
        <v>158</v>
      </c>
    </row>
    <row r="1570" s="15" customFormat="1">
      <c r="A1570" s="15"/>
      <c r="B1570" s="268"/>
      <c r="C1570" s="269"/>
      <c r="D1570" s="248" t="s">
        <v>166</v>
      </c>
      <c r="E1570" s="270" t="s">
        <v>1</v>
      </c>
      <c r="F1570" s="271" t="s">
        <v>169</v>
      </c>
      <c r="G1570" s="269"/>
      <c r="H1570" s="272">
        <v>0.014</v>
      </c>
      <c r="I1570" s="273"/>
      <c r="J1570" s="269"/>
      <c r="K1570" s="269"/>
      <c r="L1570" s="274"/>
      <c r="M1570" s="275"/>
      <c r="N1570" s="276"/>
      <c r="O1570" s="276"/>
      <c r="P1570" s="276"/>
      <c r="Q1570" s="276"/>
      <c r="R1570" s="276"/>
      <c r="S1570" s="276"/>
      <c r="T1570" s="277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78" t="s">
        <v>166</v>
      </c>
      <c r="AU1570" s="278" t="s">
        <v>81</v>
      </c>
      <c r="AV1570" s="15" t="s">
        <v>165</v>
      </c>
      <c r="AW1570" s="15" t="s">
        <v>30</v>
      </c>
      <c r="AX1570" s="15" t="s">
        <v>79</v>
      </c>
      <c r="AY1570" s="278" t="s">
        <v>158</v>
      </c>
    </row>
    <row r="1571" s="2" customFormat="1" ht="21.75" customHeight="1">
      <c r="A1571" s="39"/>
      <c r="B1571" s="40"/>
      <c r="C1571" s="279" t="s">
        <v>2619</v>
      </c>
      <c r="D1571" s="279" t="s">
        <v>355</v>
      </c>
      <c r="E1571" s="280" t="s">
        <v>2620</v>
      </c>
      <c r="F1571" s="281" t="s">
        <v>2621</v>
      </c>
      <c r="G1571" s="282" t="s">
        <v>253</v>
      </c>
      <c r="H1571" s="283">
        <v>0.017999999999999999</v>
      </c>
      <c r="I1571" s="284"/>
      <c r="J1571" s="285">
        <f>ROUND(I1571*H1571,2)</f>
        <v>0</v>
      </c>
      <c r="K1571" s="281" t="s">
        <v>164</v>
      </c>
      <c r="L1571" s="286"/>
      <c r="M1571" s="287" t="s">
        <v>1</v>
      </c>
      <c r="N1571" s="288" t="s">
        <v>40</v>
      </c>
      <c r="O1571" s="93"/>
      <c r="P1571" s="242">
        <f>O1571*H1571</f>
        <v>0</v>
      </c>
      <c r="Q1571" s="242">
        <v>1</v>
      </c>
      <c r="R1571" s="242">
        <f>Q1571*H1571</f>
        <v>0.017999999999999999</v>
      </c>
      <c r="S1571" s="242">
        <v>0</v>
      </c>
      <c r="T1571" s="243">
        <f>S1571*H1571</f>
        <v>0</v>
      </c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R1571" s="244" t="s">
        <v>254</v>
      </c>
      <c r="AT1571" s="244" t="s">
        <v>355</v>
      </c>
      <c r="AU1571" s="244" t="s">
        <v>81</v>
      </c>
      <c r="AY1571" s="18" t="s">
        <v>158</v>
      </c>
      <c r="BE1571" s="245">
        <f>IF(N1571="základní",J1571,0)</f>
        <v>0</v>
      </c>
      <c r="BF1571" s="245">
        <f>IF(N1571="snížená",J1571,0)</f>
        <v>0</v>
      </c>
      <c r="BG1571" s="245">
        <f>IF(N1571="zákl. přenesená",J1571,0)</f>
        <v>0</v>
      </c>
      <c r="BH1571" s="245">
        <f>IF(N1571="sníž. přenesená",J1571,0)</f>
        <v>0</v>
      </c>
      <c r="BI1571" s="245">
        <f>IF(N1571="nulová",J1571,0)</f>
        <v>0</v>
      </c>
      <c r="BJ1571" s="18" t="s">
        <v>165</v>
      </c>
      <c r="BK1571" s="245">
        <f>ROUND(I1571*H1571,2)</f>
        <v>0</v>
      </c>
      <c r="BL1571" s="18" t="s">
        <v>210</v>
      </c>
      <c r="BM1571" s="244" t="s">
        <v>2622</v>
      </c>
    </row>
    <row r="1572" s="14" customFormat="1">
      <c r="A1572" s="14"/>
      <c r="B1572" s="257"/>
      <c r="C1572" s="258"/>
      <c r="D1572" s="248" t="s">
        <v>166</v>
      </c>
      <c r="E1572" s="259" t="s">
        <v>1</v>
      </c>
      <c r="F1572" s="260" t="s">
        <v>2623</v>
      </c>
      <c r="G1572" s="258"/>
      <c r="H1572" s="261">
        <v>0.017999999999999999</v>
      </c>
      <c r="I1572" s="262"/>
      <c r="J1572" s="258"/>
      <c r="K1572" s="258"/>
      <c r="L1572" s="263"/>
      <c r="M1572" s="264"/>
      <c r="N1572" s="265"/>
      <c r="O1572" s="265"/>
      <c r="P1572" s="265"/>
      <c r="Q1572" s="265"/>
      <c r="R1572" s="265"/>
      <c r="S1572" s="265"/>
      <c r="T1572" s="266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67" t="s">
        <v>166</v>
      </c>
      <c r="AU1572" s="267" t="s">
        <v>81</v>
      </c>
      <c r="AV1572" s="14" t="s">
        <v>81</v>
      </c>
      <c r="AW1572" s="14" t="s">
        <v>30</v>
      </c>
      <c r="AX1572" s="14" t="s">
        <v>73</v>
      </c>
      <c r="AY1572" s="267" t="s">
        <v>158</v>
      </c>
    </row>
    <row r="1573" s="15" customFormat="1">
      <c r="A1573" s="15"/>
      <c r="B1573" s="268"/>
      <c r="C1573" s="269"/>
      <c r="D1573" s="248" t="s">
        <v>166</v>
      </c>
      <c r="E1573" s="270" t="s">
        <v>1</v>
      </c>
      <c r="F1573" s="271" t="s">
        <v>169</v>
      </c>
      <c r="G1573" s="269"/>
      <c r="H1573" s="272">
        <v>0.017999999999999999</v>
      </c>
      <c r="I1573" s="273"/>
      <c r="J1573" s="269"/>
      <c r="K1573" s="269"/>
      <c r="L1573" s="274"/>
      <c r="M1573" s="275"/>
      <c r="N1573" s="276"/>
      <c r="O1573" s="276"/>
      <c r="P1573" s="276"/>
      <c r="Q1573" s="276"/>
      <c r="R1573" s="276"/>
      <c r="S1573" s="276"/>
      <c r="T1573" s="277"/>
      <c r="U1573" s="15"/>
      <c r="V1573" s="15"/>
      <c r="W1573" s="15"/>
      <c r="X1573" s="15"/>
      <c r="Y1573" s="15"/>
      <c r="Z1573" s="15"/>
      <c r="AA1573" s="15"/>
      <c r="AB1573" s="15"/>
      <c r="AC1573" s="15"/>
      <c r="AD1573" s="15"/>
      <c r="AE1573" s="15"/>
      <c r="AT1573" s="278" t="s">
        <v>166</v>
      </c>
      <c r="AU1573" s="278" t="s">
        <v>81</v>
      </c>
      <c r="AV1573" s="15" t="s">
        <v>165</v>
      </c>
      <c r="AW1573" s="15" t="s">
        <v>30</v>
      </c>
      <c r="AX1573" s="15" t="s">
        <v>79</v>
      </c>
      <c r="AY1573" s="278" t="s">
        <v>158</v>
      </c>
    </row>
    <row r="1574" s="2" customFormat="1" ht="21.75" customHeight="1">
      <c r="A1574" s="39"/>
      <c r="B1574" s="40"/>
      <c r="C1574" s="233" t="s">
        <v>1480</v>
      </c>
      <c r="D1574" s="233" t="s">
        <v>160</v>
      </c>
      <c r="E1574" s="234" t="s">
        <v>2624</v>
      </c>
      <c r="F1574" s="235" t="s">
        <v>2625</v>
      </c>
      <c r="G1574" s="236" t="s">
        <v>253</v>
      </c>
      <c r="H1574" s="237">
        <v>0.052999999999999998</v>
      </c>
      <c r="I1574" s="238"/>
      <c r="J1574" s="239">
        <f>ROUND(I1574*H1574,2)</f>
        <v>0</v>
      </c>
      <c r="K1574" s="235" t="s">
        <v>164</v>
      </c>
      <c r="L1574" s="45"/>
      <c r="M1574" s="240" t="s">
        <v>1</v>
      </c>
      <c r="N1574" s="241" t="s">
        <v>40</v>
      </c>
      <c r="O1574" s="93"/>
      <c r="P1574" s="242">
        <f>O1574*H1574</f>
        <v>0</v>
      </c>
      <c r="Q1574" s="242">
        <v>0</v>
      </c>
      <c r="R1574" s="242">
        <f>Q1574*H1574</f>
        <v>0</v>
      </c>
      <c r="S1574" s="242">
        <v>0</v>
      </c>
      <c r="T1574" s="243">
        <f>S1574*H1574</f>
        <v>0</v>
      </c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R1574" s="244" t="s">
        <v>210</v>
      </c>
      <c r="AT1574" s="244" t="s">
        <v>160</v>
      </c>
      <c r="AU1574" s="244" t="s">
        <v>81</v>
      </c>
      <c r="AY1574" s="18" t="s">
        <v>158</v>
      </c>
      <c r="BE1574" s="245">
        <f>IF(N1574="základní",J1574,0)</f>
        <v>0</v>
      </c>
      <c r="BF1574" s="245">
        <f>IF(N1574="snížená",J1574,0)</f>
        <v>0</v>
      </c>
      <c r="BG1574" s="245">
        <f>IF(N1574="zákl. přenesená",J1574,0)</f>
        <v>0</v>
      </c>
      <c r="BH1574" s="245">
        <f>IF(N1574="sníž. přenesená",J1574,0)</f>
        <v>0</v>
      </c>
      <c r="BI1574" s="245">
        <f>IF(N1574="nulová",J1574,0)</f>
        <v>0</v>
      </c>
      <c r="BJ1574" s="18" t="s">
        <v>165</v>
      </c>
      <c r="BK1574" s="245">
        <f>ROUND(I1574*H1574,2)</f>
        <v>0</v>
      </c>
      <c r="BL1574" s="18" t="s">
        <v>210</v>
      </c>
      <c r="BM1574" s="244" t="s">
        <v>2626</v>
      </c>
    </row>
    <row r="1575" s="12" customFormat="1" ht="22.8" customHeight="1">
      <c r="A1575" s="12"/>
      <c r="B1575" s="217"/>
      <c r="C1575" s="218"/>
      <c r="D1575" s="219" t="s">
        <v>72</v>
      </c>
      <c r="E1575" s="231" t="s">
        <v>2627</v>
      </c>
      <c r="F1575" s="231" t="s">
        <v>2628</v>
      </c>
      <c r="G1575" s="218"/>
      <c r="H1575" s="218"/>
      <c r="I1575" s="221"/>
      <c r="J1575" s="232">
        <f>BK1575</f>
        <v>0</v>
      </c>
      <c r="K1575" s="218"/>
      <c r="L1575" s="223"/>
      <c r="M1575" s="224"/>
      <c r="N1575" s="225"/>
      <c r="O1575" s="225"/>
      <c r="P1575" s="226">
        <f>SUM(P1576:P1608)</f>
        <v>0</v>
      </c>
      <c r="Q1575" s="225"/>
      <c r="R1575" s="226">
        <f>SUM(R1576:R1608)</f>
        <v>4.3606786</v>
      </c>
      <c r="S1575" s="225"/>
      <c r="T1575" s="227">
        <f>SUM(T1576:T1608)</f>
        <v>0.088989200000000004</v>
      </c>
      <c r="U1575" s="12"/>
      <c r="V1575" s="12"/>
      <c r="W1575" s="12"/>
      <c r="X1575" s="12"/>
      <c r="Y1575" s="12"/>
      <c r="Z1575" s="12"/>
      <c r="AA1575" s="12"/>
      <c r="AB1575" s="12"/>
      <c r="AC1575" s="12"/>
      <c r="AD1575" s="12"/>
      <c r="AE1575" s="12"/>
      <c r="AR1575" s="228" t="s">
        <v>81</v>
      </c>
      <c r="AT1575" s="229" t="s">
        <v>72</v>
      </c>
      <c r="AU1575" s="229" t="s">
        <v>79</v>
      </c>
      <c r="AY1575" s="228" t="s">
        <v>158</v>
      </c>
      <c r="BK1575" s="230">
        <f>SUM(BK1576:BK1608)</f>
        <v>0</v>
      </c>
    </row>
    <row r="1576" s="2" customFormat="1" ht="16.5" customHeight="1">
      <c r="A1576" s="39"/>
      <c r="B1576" s="40"/>
      <c r="C1576" s="233" t="s">
        <v>2629</v>
      </c>
      <c r="D1576" s="233" t="s">
        <v>160</v>
      </c>
      <c r="E1576" s="234" t="s">
        <v>2630</v>
      </c>
      <c r="F1576" s="235" t="s">
        <v>2631</v>
      </c>
      <c r="G1576" s="236" t="s">
        <v>163</v>
      </c>
      <c r="H1576" s="237">
        <v>116.16</v>
      </c>
      <c r="I1576" s="238"/>
      <c r="J1576" s="239">
        <f>ROUND(I1576*H1576,2)</f>
        <v>0</v>
      </c>
      <c r="K1576" s="235" t="s">
        <v>164</v>
      </c>
      <c r="L1576" s="45"/>
      <c r="M1576" s="240" t="s">
        <v>1</v>
      </c>
      <c r="N1576" s="241" t="s">
        <v>40</v>
      </c>
      <c r="O1576" s="93"/>
      <c r="P1576" s="242">
        <f>O1576*H1576</f>
        <v>0</v>
      </c>
      <c r="Q1576" s="242">
        <v>0.00029999999999999997</v>
      </c>
      <c r="R1576" s="242">
        <f>Q1576*H1576</f>
        <v>0.034847999999999997</v>
      </c>
      <c r="S1576" s="242">
        <v>0</v>
      </c>
      <c r="T1576" s="243">
        <f>S1576*H1576</f>
        <v>0</v>
      </c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R1576" s="244" t="s">
        <v>210</v>
      </c>
      <c r="AT1576" s="244" t="s">
        <v>160</v>
      </c>
      <c r="AU1576" s="244" t="s">
        <v>81</v>
      </c>
      <c r="AY1576" s="18" t="s">
        <v>158</v>
      </c>
      <c r="BE1576" s="245">
        <f>IF(N1576="základní",J1576,0)</f>
        <v>0</v>
      </c>
      <c r="BF1576" s="245">
        <f>IF(N1576="snížená",J1576,0)</f>
        <v>0</v>
      </c>
      <c r="BG1576" s="245">
        <f>IF(N1576="zákl. přenesená",J1576,0)</f>
        <v>0</v>
      </c>
      <c r="BH1576" s="245">
        <f>IF(N1576="sníž. přenesená",J1576,0)</f>
        <v>0</v>
      </c>
      <c r="BI1576" s="245">
        <f>IF(N1576="nulová",J1576,0)</f>
        <v>0</v>
      </c>
      <c r="BJ1576" s="18" t="s">
        <v>165</v>
      </c>
      <c r="BK1576" s="245">
        <f>ROUND(I1576*H1576,2)</f>
        <v>0</v>
      </c>
      <c r="BL1576" s="18" t="s">
        <v>210</v>
      </c>
      <c r="BM1576" s="244" t="s">
        <v>2632</v>
      </c>
    </row>
    <row r="1577" s="13" customFormat="1">
      <c r="A1577" s="13"/>
      <c r="B1577" s="246"/>
      <c r="C1577" s="247"/>
      <c r="D1577" s="248" t="s">
        <v>166</v>
      </c>
      <c r="E1577" s="249" t="s">
        <v>1</v>
      </c>
      <c r="F1577" s="250" t="s">
        <v>584</v>
      </c>
      <c r="G1577" s="247"/>
      <c r="H1577" s="249" t="s">
        <v>1</v>
      </c>
      <c r="I1577" s="251"/>
      <c r="J1577" s="247"/>
      <c r="K1577" s="247"/>
      <c r="L1577" s="252"/>
      <c r="M1577" s="253"/>
      <c r="N1577" s="254"/>
      <c r="O1577" s="254"/>
      <c r="P1577" s="254"/>
      <c r="Q1577" s="254"/>
      <c r="R1577" s="254"/>
      <c r="S1577" s="254"/>
      <c r="T1577" s="255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56" t="s">
        <v>166</v>
      </c>
      <c r="AU1577" s="256" t="s">
        <v>81</v>
      </c>
      <c r="AV1577" s="13" t="s">
        <v>79</v>
      </c>
      <c r="AW1577" s="13" t="s">
        <v>30</v>
      </c>
      <c r="AX1577" s="13" t="s">
        <v>73</v>
      </c>
      <c r="AY1577" s="256" t="s">
        <v>158</v>
      </c>
    </row>
    <row r="1578" s="14" customFormat="1">
      <c r="A1578" s="14"/>
      <c r="B1578" s="257"/>
      <c r="C1578" s="258"/>
      <c r="D1578" s="248" t="s">
        <v>166</v>
      </c>
      <c r="E1578" s="259" t="s">
        <v>1</v>
      </c>
      <c r="F1578" s="260" t="s">
        <v>876</v>
      </c>
      <c r="G1578" s="258"/>
      <c r="H1578" s="261">
        <v>32.93</v>
      </c>
      <c r="I1578" s="262"/>
      <c r="J1578" s="258"/>
      <c r="K1578" s="258"/>
      <c r="L1578" s="263"/>
      <c r="M1578" s="264"/>
      <c r="N1578" s="265"/>
      <c r="O1578" s="265"/>
      <c r="P1578" s="265"/>
      <c r="Q1578" s="265"/>
      <c r="R1578" s="265"/>
      <c r="S1578" s="265"/>
      <c r="T1578" s="266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67" t="s">
        <v>166</v>
      </c>
      <c r="AU1578" s="267" t="s">
        <v>81</v>
      </c>
      <c r="AV1578" s="14" t="s">
        <v>81</v>
      </c>
      <c r="AW1578" s="14" t="s">
        <v>30</v>
      </c>
      <c r="AX1578" s="14" t="s">
        <v>73</v>
      </c>
      <c r="AY1578" s="267" t="s">
        <v>158</v>
      </c>
    </row>
    <row r="1579" s="13" customFormat="1">
      <c r="A1579" s="13"/>
      <c r="B1579" s="246"/>
      <c r="C1579" s="247"/>
      <c r="D1579" s="248" t="s">
        <v>166</v>
      </c>
      <c r="E1579" s="249" t="s">
        <v>1</v>
      </c>
      <c r="F1579" s="250" t="s">
        <v>1067</v>
      </c>
      <c r="G1579" s="247"/>
      <c r="H1579" s="249" t="s">
        <v>1</v>
      </c>
      <c r="I1579" s="251"/>
      <c r="J1579" s="247"/>
      <c r="K1579" s="247"/>
      <c r="L1579" s="252"/>
      <c r="M1579" s="253"/>
      <c r="N1579" s="254"/>
      <c r="O1579" s="254"/>
      <c r="P1579" s="254"/>
      <c r="Q1579" s="254"/>
      <c r="R1579" s="254"/>
      <c r="S1579" s="254"/>
      <c r="T1579" s="255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56" t="s">
        <v>166</v>
      </c>
      <c r="AU1579" s="256" t="s">
        <v>81</v>
      </c>
      <c r="AV1579" s="13" t="s">
        <v>79</v>
      </c>
      <c r="AW1579" s="13" t="s">
        <v>30</v>
      </c>
      <c r="AX1579" s="13" t="s">
        <v>73</v>
      </c>
      <c r="AY1579" s="256" t="s">
        <v>158</v>
      </c>
    </row>
    <row r="1580" s="14" customFormat="1">
      <c r="A1580" s="14"/>
      <c r="B1580" s="257"/>
      <c r="C1580" s="258"/>
      <c r="D1580" s="248" t="s">
        <v>166</v>
      </c>
      <c r="E1580" s="259" t="s">
        <v>1</v>
      </c>
      <c r="F1580" s="260" t="s">
        <v>1058</v>
      </c>
      <c r="G1580" s="258"/>
      <c r="H1580" s="261">
        <v>58.109999999999999</v>
      </c>
      <c r="I1580" s="262"/>
      <c r="J1580" s="258"/>
      <c r="K1580" s="258"/>
      <c r="L1580" s="263"/>
      <c r="M1580" s="264"/>
      <c r="N1580" s="265"/>
      <c r="O1580" s="265"/>
      <c r="P1580" s="265"/>
      <c r="Q1580" s="265"/>
      <c r="R1580" s="265"/>
      <c r="S1580" s="265"/>
      <c r="T1580" s="266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67" t="s">
        <v>166</v>
      </c>
      <c r="AU1580" s="267" t="s">
        <v>81</v>
      </c>
      <c r="AV1580" s="14" t="s">
        <v>81</v>
      </c>
      <c r="AW1580" s="14" t="s">
        <v>30</v>
      </c>
      <c r="AX1580" s="14" t="s">
        <v>73</v>
      </c>
      <c r="AY1580" s="267" t="s">
        <v>158</v>
      </c>
    </row>
    <row r="1581" s="13" customFormat="1">
      <c r="A1581" s="13"/>
      <c r="B1581" s="246"/>
      <c r="C1581" s="247"/>
      <c r="D1581" s="248" t="s">
        <v>166</v>
      </c>
      <c r="E1581" s="249" t="s">
        <v>1</v>
      </c>
      <c r="F1581" s="250" t="s">
        <v>586</v>
      </c>
      <c r="G1581" s="247"/>
      <c r="H1581" s="249" t="s">
        <v>1</v>
      </c>
      <c r="I1581" s="251"/>
      <c r="J1581" s="247"/>
      <c r="K1581" s="247"/>
      <c r="L1581" s="252"/>
      <c r="M1581" s="253"/>
      <c r="N1581" s="254"/>
      <c r="O1581" s="254"/>
      <c r="P1581" s="254"/>
      <c r="Q1581" s="254"/>
      <c r="R1581" s="254"/>
      <c r="S1581" s="254"/>
      <c r="T1581" s="255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56" t="s">
        <v>166</v>
      </c>
      <c r="AU1581" s="256" t="s">
        <v>81</v>
      </c>
      <c r="AV1581" s="13" t="s">
        <v>79</v>
      </c>
      <c r="AW1581" s="13" t="s">
        <v>30</v>
      </c>
      <c r="AX1581" s="13" t="s">
        <v>73</v>
      </c>
      <c r="AY1581" s="256" t="s">
        <v>158</v>
      </c>
    </row>
    <row r="1582" s="14" customFormat="1">
      <c r="A1582" s="14"/>
      <c r="B1582" s="257"/>
      <c r="C1582" s="258"/>
      <c r="D1582" s="248" t="s">
        <v>166</v>
      </c>
      <c r="E1582" s="259" t="s">
        <v>1</v>
      </c>
      <c r="F1582" s="260" t="s">
        <v>1068</v>
      </c>
      <c r="G1582" s="258"/>
      <c r="H1582" s="261">
        <v>25.120000000000001</v>
      </c>
      <c r="I1582" s="262"/>
      <c r="J1582" s="258"/>
      <c r="K1582" s="258"/>
      <c r="L1582" s="263"/>
      <c r="M1582" s="264"/>
      <c r="N1582" s="265"/>
      <c r="O1582" s="265"/>
      <c r="P1582" s="265"/>
      <c r="Q1582" s="265"/>
      <c r="R1582" s="265"/>
      <c r="S1582" s="265"/>
      <c r="T1582" s="266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67" t="s">
        <v>166</v>
      </c>
      <c r="AU1582" s="267" t="s">
        <v>81</v>
      </c>
      <c r="AV1582" s="14" t="s">
        <v>81</v>
      </c>
      <c r="AW1582" s="14" t="s">
        <v>30</v>
      </c>
      <c r="AX1582" s="14" t="s">
        <v>73</v>
      </c>
      <c r="AY1582" s="267" t="s">
        <v>158</v>
      </c>
    </row>
    <row r="1583" s="15" customFormat="1">
      <c r="A1583" s="15"/>
      <c r="B1583" s="268"/>
      <c r="C1583" s="269"/>
      <c r="D1583" s="248" t="s">
        <v>166</v>
      </c>
      <c r="E1583" s="270" t="s">
        <v>1</v>
      </c>
      <c r="F1583" s="271" t="s">
        <v>169</v>
      </c>
      <c r="G1583" s="269"/>
      <c r="H1583" s="272">
        <v>116.16</v>
      </c>
      <c r="I1583" s="273"/>
      <c r="J1583" s="269"/>
      <c r="K1583" s="269"/>
      <c r="L1583" s="274"/>
      <c r="M1583" s="275"/>
      <c r="N1583" s="276"/>
      <c r="O1583" s="276"/>
      <c r="P1583" s="276"/>
      <c r="Q1583" s="276"/>
      <c r="R1583" s="276"/>
      <c r="S1583" s="276"/>
      <c r="T1583" s="277"/>
      <c r="U1583" s="15"/>
      <c r="V1583" s="15"/>
      <c r="W1583" s="15"/>
      <c r="X1583" s="15"/>
      <c r="Y1583" s="15"/>
      <c r="Z1583" s="15"/>
      <c r="AA1583" s="15"/>
      <c r="AB1583" s="15"/>
      <c r="AC1583" s="15"/>
      <c r="AD1583" s="15"/>
      <c r="AE1583" s="15"/>
      <c r="AT1583" s="278" t="s">
        <v>166</v>
      </c>
      <c r="AU1583" s="278" t="s">
        <v>81</v>
      </c>
      <c r="AV1583" s="15" t="s">
        <v>165</v>
      </c>
      <c r="AW1583" s="15" t="s">
        <v>30</v>
      </c>
      <c r="AX1583" s="15" t="s">
        <v>79</v>
      </c>
      <c r="AY1583" s="278" t="s">
        <v>158</v>
      </c>
    </row>
    <row r="1584" s="2" customFormat="1" ht="16.5" customHeight="1">
      <c r="A1584" s="39"/>
      <c r="B1584" s="40"/>
      <c r="C1584" s="233" t="s">
        <v>2633</v>
      </c>
      <c r="D1584" s="233" t="s">
        <v>160</v>
      </c>
      <c r="E1584" s="234" t="s">
        <v>2634</v>
      </c>
      <c r="F1584" s="235" t="s">
        <v>2635</v>
      </c>
      <c r="G1584" s="236" t="s">
        <v>163</v>
      </c>
      <c r="H1584" s="237">
        <v>116.16</v>
      </c>
      <c r="I1584" s="238"/>
      <c r="J1584" s="239">
        <f>ROUND(I1584*H1584,2)</f>
        <v>0</v>
      </c>
      <c r="K1584" s="235" t="s">
        <v>164</v>
      </c>
      <c r="L1584" s="45"/>
      <c r="M1584" s="240" t="s">
        <v>1</v>
      </c>
      <c r="N1584" s="241" t="s">
        <v>40</v>
      </c>
      <c r="O1584" s="93"/>
      <c r="P1584" s="242">
        <f>O1584*H1584</f>
        <v>0</v>
      </c>
      <c r="Q1584" s="242">
        <v>0.0075799999999999999</v>
      </c>
      <c r="R1584" s="242">
        <f>Q1584*H1584</f>
        <v>0.88049279999999996</v>
      </c>
      <c r="S1584" s="242">
        <v>0</v>
      </c>
      <c r="T1584" s="243">
        <f>S1584*H1584</f>
        <v>0</v>
      </c>
      <c r="U1584" s="39"/>
      <c r="V1584" s="39"/>
      <c r="W1584" s="39"/>
      <c r="X1584" s="39"/>
      <c r="Y1584" s="39"/>
      <c r="Z1584" s="39"/>
      <c r="AA1584" s="39"/>
      <c r="AB1584" s="39"/>
      <c r="AC1584" s="39"/>
      <c r="AD1584" s="39"/>
      <c r="AE1584" s="39"/>
      <c r="AR1584" s="244" t="s">
        <v>210</v>
      </c>
      <c r="AT1584" s="244" t="s">
        <v>160</v>
      </c>
      <c r="AU1584" s="244" t="s">
        <v>81</v>
      </c>
      <c r="AY1584" s="18" t="s">
        <v>158</v>
      </c>
      <c r="BE1584" s="245">
        <f>IF(N1584="základní",J1584,0)</f>
        <v>0</v>
      </c>
      <c r="BF1584" s="245">
        <f>IF(N1584="snížená",J1584,0)</f>
        <v>0</v>
      </c>
      <c r="BG1584" s="245">
        <f>IF(N1584="zákl. přenesená",J1584,0)</f>
        <v>0</v>
      </c>
      <c r="BH1584" s="245">
        <f>IF(N1584="sníž. přenesená",J1584,0)</f>
        <v>0</v>
      </c>
      <c r="BI1584" s="245">
        <f>IF(N1584="nulová",J1584,0)</f>
        <v>0</v>
      </c>
      <c r="BJ1584" s="18" t="s">
        <v>165</v>
      </c>
      <c r="BK1584" s="245">
        <f>ROUND(I1584*H1584,2)</f>
        <v>0</v>
      </c>
      <c r="BL1584" s="18" t="s">
        <v>210</v>
      </c>
      <c r="BM1584" s="244" t="s">
        <v>2636</v>
      </c>
    </row>
    <row r="1585" s="2" customFormat="1" ht="21.75" customHeight="1">
      <c r="A1585" s="39"/>
      <c r="B1585" s="40"/>
      <c r="C1585" s="233" t="s">
        <v>2637</v>
      </c>
      <c r="D1585" s="233" t="s">
        <v>160</v>
      </c>
      <c r="E1585" s="234" t="s">
        <v>2638</v>
      </c>
      <c r="F1585" s="235" t="s">
        <v>2639</v>
      </c>
      <c r="G1585" s="236" t="s">
        <v>198</v>
      </c>
      <c r="H1585" s="237">
        <v>7.5800000000000001</v>
      </c>
      <c r="I1585" s="238"/>
      <c r="J1585" s="239">
        <f>ROUND(I1585*H1585,2)</f>
        <v>0</v>
      </c>
      <c r="K1585" s="235" t="s">
        <v>164</v>
      </c>
      <c r="L1585" s="45"/>
      <c r="M1585" s="240" t="s">
        <v>1</v>
      </c>
      <c r="N1585" s="241" t="s">
        <v>40</v>
      </c>
      <c r="O1585" s="93"/>
      <c r="P1585" s="242">
        <f>O1585*H1585</f>
        <v>0</v>
      </c>
      <c r="Q1585" s="242">
        <v>0</v>
      </c>
      <c r="R1585" s="242">
        <f>Q1585*H1585</f>
        <v>0</v>
      </c>
      <c r="S1585" s="242">
        <v>0.01174</v>
      </c>
      <c r="T1585" s="243">
        <f>S1585*H1585</f>
        <v>0.088989200000000004</v>
      </c>
      <c r="U1585" s="39"/>
      <c r="V1585" s="39"/>
      <c r="W1585" s="39"/>
      <c r="X1585" s="39"/>
      <c r="Y1585" s="39"/>
      <c r="Z1585" s="39"/>
      <c r="AA1585" s="39"/>
      <c r="AB1585" s="39"/>
      <c r="AC1585" s="39"/>
      <c r="AD1585" s="39"/>
      <c r="AE1585" s="39"/>
      <c r="AR1585" s="244" t="s">
        <v>210</v>
      </c>
      <c r="AT1585" s="244" t="s">
        <v>160</v>
      </c>
      <c r="AU1585" s="244" t="s">
        <v>81</v>
      </c>
      <c r="AY1585" s="18" t="s">
        <v>158</v>
      </c>
      <c r="BE1585" s="245">
        <f>IF(N1585="základní",J1585,0)</f>
        <v>0</v>
      </c>
      <c r="BF1585" s="245">
        <f>IF(N1585="snížená",J1585,0)</f>
        <v>0</v>
      </c>
      <c r="BG1585" s="245">
        <f>IF(N1585="zákl. přenesená",J1585,0)</f>
        <v>0</v>
      </c>
      <c r="BH1585" s="245">
        <f>IF(N1585="sníž. přenesená",J1585,0)</f>
        <v>0</v>
      </c>
      <c r="BI1585" s="245">
        <f>IF(N1585="nulová",J1585,0)</f>
        <v>0</v>
      </c>
      <c r="BJ1585" s="18" t="s">
        <v>165</v>
      </c>
      <c r="BK1585" s="245">
        <f>ROUND(I1585*H1585,2)</f>
        <v>0</v>
      </c>
      <c r="BL1585" s="18" t="s">
        <v>210</v>
      </c>
      <c r="BM1585" s="244" t="s">
        <v>2640</v>
      </c>
    </row>
    <row r="1586" s="14" customFormat="1">
      <c r="A1586" s="14"/>
      <c r="B1586" s="257"/>
      <c r="C1586" s="258"/>
      <c r="D1586" s="248" t="s">
        <v>166</v>
      </c>
      <c r="E1586" s="259" t="s">
        <v>1</v>
      </c>
      <c r="F1586" s="260" t="s">
        <v>2641</v>
      </c>
      <c r="G1586" s="258"/>
      <c r="H1586" s="261">
        <v>7.5800000000000001</v>
      </c>
      <c r="I1586" s="262"/>
      <c r="J1586" s="258"/>
      <c r="K1586" s="258"/>
      <c r="L1586" s="263"/>
      <c r="M1586" s="264"/>
      <c r="N1586" s="265"/>
      <c r="O1586" s="265"/>
      <c r="P1586" s="265"/>
      <c r="Q1586" s="265"/>
      <c r="R1586" s="265"/>
      <c r="S1586" s="265"/>
      <c r="T1586" s="266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67" t="s">
        <v>166</v>
      </c>
      <c r="AU1586" s="267" t="s">
        <v>81</v>
      </c>
      <c r="AV1586" s="14" t="s">
        <v>81</v>
      </c>
      <c r="AW1586" s="14" t="s">
        <v>30</v>
      </c>
      <c r="AX1586" s="14" t="s">
        <v>73</v>
      </c>
      <c r="AY1586" s="267" t="s">
        <v>158</v>
      </c>
    </row>
    <row r="1587" s="15" customFormat="1">
      <c r="A1587" s="15"/>
      <c r="B1587" s="268"/>
      <c r="C1587" s="269"/>
      <c r="D1587" s="248" t="s">
        <v>166</v>
      </c>
      <c r="E1587" s="270" t="s">
        <v>1</v>
      </c>
      <c r="F1587" s="271" t="s">
        <v>169</v>
      </c>
      <c r="G1587" s="269"/>
      <c r="H1587" s="272">
        <v>7.5800000000000001</v>
      </c>
      <c r="I1587" s="273"/>
      <c r="J1587" s="269"/>
      <c r="K1587" s="269"/>
      <c r="L1587" s="274"/>
      <c r="M1587" s="275"/>
      <c r="N1587" s="276"/>
      <c r="O1587" s="276"/>
      <c r="P1587" s="276"/>
      <c r="Q1587" s="276"/>
      <c r="R1587" s="276"/>
      <c r="S1587" s="276"/>
      <c r="T1587" s="277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78" t="s">
        <v>166</v>
      </c>
      <c r="AU1587" s="278" t="s">
        <v>81</v>
      </c>
      <c r="AV1587" s="15" t="s">
        <v>165</v>
      </c>
      <c r="AW1587" s="15" t="s">
        <v>30</v>
      </c>
      <c r="AX1587" s="15" t="s">
        <v>79</v>
      </c>
      <c r="AY1587" s="278" t="s">
        <v>158</v>
      </c>
    </row>
    <row r="1588" s="2" customFormat="1" ht="21.75" customHeight="1">
      <c r="A1588" s="39"/>
      <c r="B1588" s="40"/>
      <c r="C1588" s="233" t="s">
        <v>1489</v>
      </c>
      <c r="D1588" s="233" t="s">
        <v>160</v>
      </c>
      <c r="E1588" s="234" t="s">
        <v>2642</v>
      </c>
      <c r="F1588" s="235" t="s">
        <v>2643</v>
      </c>
      <c r="G1588" s="236" t="s">
        <v>198</v>
      </c>
      <c r="H1588" s="237">
        <v>98.620000000000005</v>
      </c>
      <c r="I1588" s="238"/>
      <c r="J1588" s="239">
        <f>ROUND(I1588*H1588,2)</f>
        <v>0</v>
      </c>
      <c r="K1588" s="235" t="s">
        <v>164</v>
      </c>
      <c r="L1588" s="45"/>
      <c r="M1588" s="240" t="s">
        <v>1</v>
      </c>
      <c r="N1588" s="241" t="s">
        <v>40</v>
      </c>
      <c r="O1588" s="93"/>
      <c r="P1588" s="242">
        <f>O1588*H1588</f>
        <v>0</v>
      </c>
      <c r="Q1588" s="242">
        <v>0.00042999999999999999</v>
      </c>
      <c r="R1588" s="242">
        <f>Q1588*H1588</f>
        <v>0.042406600000000003</v>
      </c>
      <c r="S1588" s="242">
        <v>0</v>
      </c>
      <c r="T1588" s="243">
        <f>S1588*H1588</f>
        <v>0</v>
      </c>
      <c r="U1588" s="39"/>
      <c r="V1588" s="39"/>
      <c r="W1588" s="39"/>
      <c r="X1588" s="39"/>
      <c r="Y1588" s="39"/>
      <c r="Z1588" s="39"/>
      <c r="AA1588" s="39"/>
      <c r="AB1588" s="39"/>
      <c r="AC1588" s="39"/>
      <c r="AD1588" s="39"/>
      <c r="AE1588" s="39"/>
      <c r="AR1588" s="244" t="s">
        <v>210</v>
      </c>
      <c r="AT1588" s="244" t="s">
        <v>160</v>
      </c>
      <c r="AU1588" s="244" t="s">
        <v>81</v>
      </c>
      <c r="AY1588" s="18" t="s">
        <v>158</v>
      </c>
      <c r="BE1588" s="245">
        <f>IF(N1588="základní",J1588,0)</f>
        <v>0</v>
      </c>
      <c r="BF1588" s="245">
        <f>IF(N1588="snížená",J1588,0)</f>
        <v>0</v>
      </c>
      <c r="BG1588" s="245">
        <f>IF(N1588="zákl. přenesená",J1588,0)</f>
        <v>0</v>
      </c>
      <c r="BH1588" s="245">
        <f>IF(N1588="sníž. přenesená",J1588,0)</f>
        <v>0</v>
      </c>
      <c r="BI1588" s="245">
        <f>IF(N1588="nulová",J1588,0)</f>
        <v>0</v>
      </c>
      <c r="BJ1588" s="18" t="s">
        <v>165</v>
      </c>
      <c r="BK1588" s="245">
        <f>ROUND(I1588*H1588,2)</f>
        <v>0</v>
      </c>
      <c r="BL1588" s="18" t="s">
        <v>210</v>
      </c>
      <c r="BM1588" s="244" t="s">
        <v>2644</v>
      </c>
    </row>
    <row r="1589" s="13" customFormat="1">
      <c r="A1589" s="13"/>
      <c r="B1589" s="246"/>
      <c r="C1589" s="247"/>
      <c r="D1589" s="248" t="s">
        <v>166</v>
      </c>
      <c r="E1589" s="249" t="s">
        <v>1</v>
      </c>
      <c r="F1589" s="250" t="s">
        <v>584</v>
      </c>
      <c r="G1589" s="247"/>
      <c r="H1589" s="249" t="s">
        <v>1</v>
      </c>
      <c r="I1589" s="251"/>
      <c r="J1589" s="247"/>
      <c r="K1589" s="247"/>
      <c r="L1589" s="252"/>
      <c r="M1589" s="253"/>
      <c r="N1589" s="254"/>
      <c r="O1589" s="254"/>
      <c r="P1589" s="254"/>
      <c r="Q1589" s="254"/>
      <c r="R1589" s="254"/>
      <c r="S1589" s="254"/>
      <c r="T1589" s="255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56" t="s">
        <v>166</v>
      </c>
      <c r="AU1589" s="256" t="s">
        <v>81</v>
      </c>
      <c r="AV1589" s="13" t="s">
        <v>79</v>
      </c>
      <c r="AW1589" s="13" t="s">
        <v>30</v>
      </c>
      <c r="AX1589" s="13" t="s">
        <v>73</v>
      </c>
      <c r="AY1589" s="256" t="s">
        <v>158</v>
      </c>
    </row>
    <row r="1590" s="14" customFormat="1">
      <c r="A1590" s="14"/>
      <c r="B1590" s="257"/>
      <c r="C1590" s="258"/>
      <c r="D1590" s="248" t="s">
        <v>166</v>
      </c>
      <c r="E1590" s="259" t="s">
        <v>1</v>
      </c>
      <c r="F1590" s="260" t="s">
        <v>2645</v>
      </c>
      <c r="G1590" s="258"/>
      <c r="H1590" s="261">
        <v>23.309999999999999</v>
      </c>
      <c r="I1590" s="262"/>
      <c r="J1590" s="258"/>
      <c r="K1590" s="258"/>
      <c r="L1590" s="263"/>
      <c r="M1590" s="264"/>
      <c r="N1590" s="265"/>
      <c r="O1590" s="265"/>
      <c r="P1590" s="265"/>
      <c r="Q1590" s="265"/>
      <c r="R1590" s="265"/>
      <c r="S1590" s="265"/>
      <c r="T1590" s="266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67" t="s">
        <v>166</v>
      </c>
      <c r="AU1590" s="267" t="s">
        <v>81</v>
      </c>
      <c r="AV1590" s="14" t="s">
        <v>81</v>
      </c>
      <c r="AW1590" s="14" t="s">
        <v>30</v>
      </c>
      <c r="AX1590" s="14" t="s">
        <v>73</v>
      </c>
      <c r="AY1590" s="267" t="s">
        <v>158</v>
      </c>
    </row>
    <row r="1591" s="13" customFormat="1">
      <c r="A1591" s="13"/>
      <c r="B1591" s="246"/>
      <c r="C1591" s="247"/>
      <c r="D1591" s="248" t="s">
        <v>166</v>
      </c>
      <c r="E1591" s="249" t="s">
        <v>1</v>
      </c>
      <c r="F1591" s="250" t="s">
        <v>1067</v>
      </c>
      <c r="G1591" s="247"/>
      <c r="H1591" s="249" t="s">
        <v>1</v>
      </c>
      <c r="I1591" s="251"/>
      <c r="J1591" s="247"/>
      <c r="K1591" s="247"/>
      <c r="L1591" s="252"/>
      <c r="M1591" s="253"/>
      <c r="N1591" s="254"/>
      <c r="O1591" s="254"/>
      <c r="P1591" s="254"/>
      <c r="Q1591" s="254"/>
      <c r="R1591" s="254"/>
      <c r="S1591" s="254"/>
      <c r="T1591" s="255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56" t="s">
        <v>166</v>
      </c>
      <c r="AU1591" s="256" t="s">
        <v>81</v>
      </c>
      <c r="AV1591" s="13" t="s">
        <v>79</v>
      </c>
      <c r="AW1591" s="13" t="s">
        <v>30</v>
      </c>
      <c r="AX1591" s="13" t="s">
        <v>73</v>
      </c>
      <c r="AY1591" s="256" t="s">
        <v>158</v>
      </c>
    </row>
    <row r="1592" s="14" customFormat="1">
      <c r="A1592" s="14"/>
      <c r="B1592" s="257"/>
      <c r="C1592" s="258"/>
      <c r="D1592" s="248" t="s">
        <v>166</v>
      </c>
      <c r="E1592" s="259" t="s">
        <v>1</v>
      </c>
      <c r="F1592" s="260" t="s">
        <v>2646</v>
      </c>
      <c r="G1592" s="258"/>
      <c r="H1592" s="261">
        <v>38.979999999999997</v>
      </c>
      <c r="I1592" s="262"/>
      <c r="J1592" s="258"/>
      <c r="K1592" s="258"/>
      <c r="L1592" s="263"/>
      <c r="M1592" s="264"/>
      <c r="N1592" s="265"/>
      <c r="O1592" s="265"/>
      <c r="P1592" s="265"/>
      <c r="Q1592" s="265"/>
      <c r="R1592" s="265"/>
      <c r="S1592" s="265"/>
      <c r="T1592" s="266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67" t="s">
        <v>166</v>
      </c>
      <c r="AU1592" s="267" t="s">
        <v>81</v>
      </c>
      <c r="AV1592" s="14" t="s">
        <v>81</v>
      </c>
      <c r="AW1592" s="14" t="s">
        <v>30</v>
      </c>
      <c r="AX1592" s="14" t="s">
        <v>73</v>
      </c>
      <c r="AY1592" s="267" t="s">
        <v>158</v>
      </c>
    </row>
    <row r="1593" s="13" customFormat="1">
      <c r="A1593" s="13"/>
      <c r="B1593" s="246"/>
      <c r="C1593" s="247"/>
      <c r="D1593" s="248" t="s">
        <v>166</v>
      </c>
      <c r="E1593" s="249" t="s">
        <v>1</v>
      </c>
      <c r="F1593" s="250" t="s">
        <v>586</v>
      </c>
      <c r="G1593" s="247"/>
      <c r="H1593" s="249" t="s">
        <v>1</v>
      </c>
      <c r="I1593" s="251"/>
      <c r="J1593" s="247"/>
      <c r="K1593" s="247"/>
      <c r="L1593" s="252"/>
      <c r="M1593" s="253"/>
      <c r="N1593" s="254"/>
      <c r="O1593" s="254"/>
      <c r="P1593" s="254"/>
      <c r="Q1593" s="254"/>
      <c r="R1593" s="254"/>
      <c r="S1593" s="254"/>
      <c r="T1593" s="255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56" t="s">
        <v>166</v>
      </c>
      <c r="AU1593" s="256" t="s">
        <v>81</v>
      </c>
      <c r="AV1593" s="13" t="s">
        <v>79</v>
      </c>
      <c r="AW1593" s="13" t="s">
        <v>30</v>
      </c>
      <c r="AX1593" s="13" t="s">
        <v>73</v>
      </c>
      <c r="AY1593" s="256" t="s">
        <v>158</v>
      </c>
    </row>
    <row r="1594" s="14" customFormat="1">
      <c r="A1594" s="14"/>
      <c r="B1594" s="257"/>
      <c r="C1594" s="258"/>
      <c r="D1594" s="248" t="s">
        <v>166</v>
      </c>
      <c r="E1594" s="259" t="s">
        <v>1</v>
      </c>
      <c r="F1594" s="260" t="s">
        <v>2647</v>
      </c>
      <c r="G1594" s="258"/>
      <c r="H1594" s="261">
        <v>36.329999999999998</v>
      </c>
      <c r="I1594" s="262"/>
      <c r="J1594" s="258"/>
      <c r="K1594" s="258"/>
      <c r="L1594" s="263"/>
      <c r="M1594" s="264"/>
      <c r="N1594" s="265"/>
      <c r="O1594" s="265"/>
      <c r="P1594" s="265"/>
      <c r="Q1594" s="265"/>
      <c r="R1594" s="265"/>
      <c r="S1594" s="265"/>
      <c r="T1594" s="266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67" t="s">
        <v>166</v>
      </c>
      <c r="AU1594" s="267" t="s">
        <v>81</v>
      </c>
      <c r="AV1594" s="14" t="s">
        <v>81</v>
      </c>
      <c r="AW1594" s="14" t="s">
        <v>30</v>
      </c>
      <c r="AX1594" s="14" t="s">
        <v>73</v>
      </c>
      <c r="AY1594" s="267" t="s">
        <v>158</v>
      </c>
    </row>
    <row r="1595" s="15" customFormat="1">
      <c r="A1595" s="15"/>
      <c r="B1595" s="268"/>
      <c r="C1595" s="269"/>
      <c r="D1595" s="248" t="s">
        <v>166</v>
      </c>
      <c r="E1595" s="270" t="s">
        <v>1</v>
      </c>
      <c r="F1595" s="271" t="s">
        <v>169</v>
      </c>
      <c r="G1595" s="269"/>
      <c r="H1595" s="272">
        <v>98.61999999999999</v>
      </c>
      <c r="I1595" s="273"/>
      <c r="J1595" s="269"/>
      <c r="K1595" s="269"/>
      <c r="L1595" s="274"/>
      <c r="M1595" s="275"/>
      <c r="N1595" s="276"/>
      <c r="O1595" s="276"/>
      <c r="P1595" s="276"/>
      <c r="Q1595" s="276"/>
      <c r="R1595" s="276"/>
      <c r="S1595" s="276"/>
      <c r="T1595" s="277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15"/>
      <c r="AT1595" s="278" t="s">
        <v>166</v>
      </c>
      <c r="AU1595" s="278" t="s">
        <v>81</v>
      </c>
      <c r="AV1595" s="15" t="s">
        <v>165</v>
      </c>
      <c r="AW1595" s="15" t="s">
        <v>30</v>
      </c>
      <c r="AX1595" s="15" t="s">
        <v>79</v>
      </c>
      <c r="AY1595" s="278" t="s">
        <v>158</v>
      </c>
    </row>
    <row r="1596" s="2" customFormat="1" ht="21.75" customHeight="1">
      <c r="A1596" s="39"/>
      <c r="B1596" s="40"/>
      <c r="C1596" s="233" t="s">
        <v>2648</v>
      </c>
      <c r="D1596" s="233" t="s">
        <v>160</v>
      </c>
      <c r="E1596" s="234" t="s">
        <v>2649</v>
      </c>
      <c r="F1596" s="235" t="s">
        <v>2650</v>
      </c>
      <c r="G1596" s="236" t="s">
        <v>163</v>
      </c>
      <c r="H1596" s="237">
        <v>116.16</v>
      </c>
      <c r="I1596" s="238"/>
      <c r="J1596" s="239">
        <f>ROUND(I1596*H1596,2)</f>
        <v>0</v>
      </c>
      <c r="K1596" s="235" t="s">
        <v>164</v>
      </c>
      <c r="L1596" s="45"/>
      <c r="M1596" s="240" t="s">
        <v>1</v>
      </c>
      <c r="N1596" s="241" t="s">
        <v>40</v>
      </c>
      <c r="O1596" s="93"/>
      <c r="P1596" s="242">
        <f>O1596*H1596</f>
        <v>0</v>
      </c>
      <c r="Q1596" s="242">
        <v>0.0063</v>
      </c>
      <c r="R1596" s="242">
        <f>Q1596*H1596</f>
        <v>0.73180800000000001</v>
      </c>
      <c r="S1596" s="242">
        <v>0</v>
      </c>
      <c r="T1596" s="243">
        <f>S1596*H1596</f>
        <v>0</v>
      </c>
      <c r="U1596" s="39"/>
      <c r="V1596" s="39"/>
      <c r="W1596" s="39"/>
      <c r="X1596" s="39"/>
      <c r="Y1596" s="39"/>
      <c r="Z1596" s="39"/>
      <c r="AA1596" s="39"/>
      <c r="AB1596" s="39"/>
      <c r="AC1596" s="39"/>
      <c r="AD1596" s="39"/>
      <c r="AE1596" s="39"/>
      <c r="AR1596" s="244" t="s">
        <v>210</v>
      </c>
      <c r="AT1596" s="244" t="s">
        <v>160</v>
      </c>
      <c r="AU1596" s="244" t="s">
        <v>81</v>
      </c>
      <c r="AY1596" s="18" t="s">
        <v>158</v>
      </c>
      <c r="BE1596" s="245">
        <f>IF(N1596="základní",J1596,0)</f>
        <v>0</v>
      </c>
      <c r="BF1596" s="245">
        <f>IF(N1596="snížená",J1596,0)</f>
        <v>0</v>
      </c>
      <c r="BG1596" s="245">
        <f>IF(N1596="zákl. přenesená",J1596,0)</f>
        <v>0</v>
      </c>
      <c r="BH1596" s="245">
        <f>IF(N1596="sníž. přenesená",J1596,0)</f>
        <v>0</v>
      </c>
      <c r="BI1596" s="245">
        <f>IF(N1596="nulová",J1596,0)</f>
        <v>0</v>
      </c>
      <c r="BJ1596" s="18" t="s">
        <v>165</v>
      </c>
      <c r="BK1596" s="245">
        <f>ROUND(I1596*H1596,2)</f>
        <v>0</v>
      </c>
      <c r="BL1596" s="18" t="s">
        <v>210</v>
      </c>
      <c r="BM1596" s="244" t="s">
        <v>2651</v>
      </c>
    </row>
    <row r="1597" s="2" customFormat="1" ht="21.75" customHeight="1">
      <c r="A1597" s="39"/>
      <c r="B1597" s="40"/>
      <c r="C1597" s="279" t="s">
        <v>1494</v>
      </c>
      <c r="D1597" s="279" t="s">
        <v>355</v>
      </c>
      <c r="E1597" s="280" t="s">
        <v>2652</v>
      </c>
      <c r="F1597" s="281" t="s">
        <v>2653</v>
      </c>
      <c r="G1597" s="282" t="s">
        <v>163</v>
      </c>
      <c r="H1597" s="283">
        <v>135.37000000000001</v>
      </c>
      <c r="I1597" s="284"/>
      <c r="J1597" s="285">
        <f>ROUND(I1597*H1597,2)</f>
        <v>0</v>
      </c>
      <c r="K1597" s="281" t="s">
        <v>164</v>
      </c>
      <c r="L1597" s="286"/>
      <c r="M1597" s="287" t="s">
        <v>1</v>
      </c>
      <c r="N1597" s="288" t="s">
        <v>40</v>
      </c>
      <c r="O1597" s="93"/>
      <c r="P1597" s="242">
        <f>O1597*H1597</f>
        <v>0</v>
      </c>
      <c r="Q1597" s="242">
        <v>0.019199999999999998</v>
      </c>
      <c r="R1597" s="242">
        <f>Q1597*H1597</f>
        <v>2.5991040000000001</v>
      </c>
      <c r="S1597" s="242">
        <v>0</v>
      </c>
      <c r="T1597" s="243">
        <f>S1597*H1597</f>
        <v>0</v>
      </c>
      <c r="U1597" s="39"/>
      <c r="V1597" s="39"/>
      <c r="W1597" s="39"/>
      <c r="X1597" s="39"/>
      <c r="Y1597" s="39"/>
      <c r="Z1597" s="39"/>
      <c r="AA1597" s="39"/>
      <c r="AB1597" s="39"/>
      <c r="AC1597" s="39"/>
      <c r="AD1597" s="39"/>
      <c r="AE1597" s="39"/>
      <c r="AR1597" s="244" t="s">
        <v>254</v>
      </c>
      <c r="AT1597" s="244" t="s">
        <v>355</v>
      </c>
      <c r="AU1597" s="244" t="s">
        <v>81</v>
      </c>
      <c r="AY1597" s="18" t="s">
        <v>158</v>
      </c>
      <c r="BE1597" s="245">
        <f>IF(N1597="základní",J1597,0)</f>
        <v>0</v>
      </c>
      <c r="BF1597" s="245">
        <f>IF(N1597="snížená",J1597,0)</f>
        <v>0</v>
      </c>
      <c r="BG1597" s="245">
        <f>IF(N1597="zákl. přenesená",J1597,0)</f>
        <v>0</v>
      </c>
      <c r="BH1597" s="245">
        <f>IF(N1597="sníž. přenesená",J1597,0)</f>
        <v>0</v>
      </c>
      <c r="BI1597" s="245">
        <f>IF(N1597="nulová",J1597,0)</f>
        <v>0</v>
      </c>
      <c r="BJ1597" s="18" t="s">
        <v>165</v>
      </c>
      <c r="BK1597" s="245">
        <f>ROUND(I1597*H1597,2)</f>
        <v>0</v>
      </c>
      <c r="BL1597" s="18" t="s">
        <v>210</v>
      </c>
      <c r="BM1597" s="244" t="s">
        <v>2654</v>
      </c>
    </row>
    <row r="1598" s="14" customFormat="1">
      <c r="A1598" s="14"/>
      <c r="B1598" s="257"/>
      <c r="C1598" s="258"/>
      <c r="D1598" s="248" t="s">
        <v>166</v>
      </c>
      <c r="E1598" s="259" t="s">
        <v>1</v>
      </c>
      <c r="F1598" s="260" t="s">
        <v>2655</v>
      </c>
      <c r="G1598" s="258"/>
      <c r="H1598" s="261">
        <v>127.776</v>
      </c>
      <c r="I1598" s="262"/>
      <c r="J1598" s="258"/>
      <c r="K1598" s="258"/>
      <c r="L1598" s="263"/>
      <c r="M1598" s="264"/>
      <c r="N1598" s="265"/>
      <c r="O1598" s="265"/>
      <c r="P1598" s="265"/>
      <c r="Q1598" s="265"/>
      <c r="R1598" s="265"/>
      <c r="S1598" s="265"/>
      <c r="T1598" s="266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67" t="s">
        <v>166</v>
      </c>
      <c r="AU1598" s="267" t="s">
        <v>81</v>
      </c>
      <c r="AV1598" s="14" t="s">
        <v>81</v>
      </c>
      <c r="AW1598" s="14" t="s">
        <v>30</v>
      </c>
      <c r="AX1598" s="14" t="s">
        <v>73</v>
      </c>
      <c r="AY1598" s="267" t="s">
        <v>158</v>
      </c>
    </row>
    <row r="1599" s="14" customFormat="1">
      <c r="A1599" s="14"/>
      <c r="B1599" s="257"/>
      <c r="C1599" s="258"/>
      <c r="D1599" s="248" t="s">
        <v>166</v>
      </c>
      <c r="E1599" s="259" t="s">
        <v>1</v>
      </c>
      <c r="F1599" s="260" t="s">
        <v>2656</v>
      </c>
      <c r="G1599" s="258"/>
      <c r="H1599" s="261">
        <v>7.5940000000000003</v>
      </c>
      <c r="I1599" s="262"/>
      <c r="J1599" s="258"/>
      <c r="K1599" s="258"/>
      <c r="L1599" s="263"/>
      <c r="M1599" s="264"/>
      <c r="N1599" s="265"/>
      <c r="O1599" s="265"/>
      <c r="P1599" s="265"/>
      <c r="Q1599" s="265"/>
      <c r="R1599" s="265"/>
      <c r="S1599" s="265"/>
      <c r="T1599" s="266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67" t="s">
        <v>166</v>
      </c>
      <c r="AU1599" s="267" t="s">
        <v>81</v>
      </c>
      <c r="AV1599" s="14" t="s">
        <v>81</v>
      </c>
      <c r="AW1599" s="14" t="s">
        <v>30</v>
      </c>
      <c r="AX1599" s="14" t="s">
        <v>73</v>
      </c>
      <c r="AY1599" s="267" t="s">
        <v>158</v>
      </c>
    </row>
    <row r="1600" s="15" customFormat="1">
      <c r="A1600" s="15"/>
      <c r="B1600" s="268"/>
      <c r="C1600" s="269"/>
      <c r="D1600" s="248" t="s">
        <v>166</v>
      </c>
      <c r="E1600" s="270" t="s">
        <v>1</v>
      </c>
      <c r="F1600" s="271" t="s">
        <v>169</v>
      </c>
      <c r="G1600" s="269"/>
      <c r="H1600" s="272">
        <v>135.37000000000001</v>
      </c>
      <c r="I1600" s="273"/>
      <c r="J1600" s="269"/>
      <c r="K1600" s="269"/>
      <c r="L1600" s="274"/>
      <c r="M1600" s="275"/>
      <c r="N1600" s="276"/>
      <c r="O1600" s="276"/>
      <c r="P1600" s="276"/>
      <c r="Q1600" s="276"/>
      <c r="R1600" s="276"/>
      <c r="S1600" s="276"/>
      <c r="T1600" s="277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78" t="s">
        <v>166</v>
      </c>
      <c r="AU1600" s="278" t="s">
        <v>81</v>
      </c>
      <c r="AV1600" s="15" t="s">
        <v>165</v>
      </c>
      <c r="AW1600" s="15" t="s">
        <v>30</v>
      </c>
      <c r="AX1600" s="15" t="s">
        <v>79</v>
      </c>
      <c r="AY1600" s="278" t="s">
        <v>158</v>
      </c>
    </row>
    <row r="1601" s="2" customFormat="1" ht="21.75" customHeight="1">
      <c r="A1601" s="39"/>
      <c r="B1601" s="40"/>
      <c r="C1601" s="233" t="s">
        <v>2657</v>
      </c>
      <c r="D1601" s="233" t="s">
        <v>160</v>
      </c>
      <c r="E1601" s="234" t="s">
        <v>2658</v>
      </c>
      <c r="F1601" s="235" t="s">
        <v>2659</v>
      </c>
      <c r="G1601" s="236" t="s">
        <v>163</v>
      </c>
      <c r="H1601" s="237">
        <v>21.039999999999999</v>
      </c>
      <c r="I1601" s="238"/>
      <c r="J1601" s="239">
        <f>ROUND(I1601*H1601,2)</f>
        <v>0</v>
      </c>
      <c r="K1601" s="235" t="s">
        <v>164</v>
      </c>
      <c r="L1601" s="45"/>
      <c r="M1601" s="240" t="s">
        <v>1</v>
      </c>
      <c r="N1601" s="241" t="s">
        <v>40</v>
      </c>
      <c r="O1601" s="93"/>
      <c r="P1601" s="242">
        <f>O1601*H1601</f>
        <v>0</v>
      </c>
      <c r="Q1601" s="242">
        <v>0</v>
      </c>
      <c r="R1601" s="242">
        <f>Q1601*H1601</f>
        <v>0</v>
      </c>
      <c r="S1601" s="242">
        <v>0</v>
      </c>
      <c r="T1601" s="243">
        <f>S1601*H1601</f>
        <v>0</v>
      </c>
      <c r="U1601" s="39"/>
      <c r="V1601" s="39"/>
      <c r="W1601" s="39"/>
      <c r="X1601" s="39"/>
      <c r="Y1601" s="39"/>
      <c r="Z1601" s="39"/>
      <c r="AA1601" s="39"/>
      <c r="AB1601" s="39"/>
      <c r="AC1601" s="39"/>
      <c r="AD1601" s="39"/>
      <c r="AE1601" s="39"/>
      <c r="AR1601" s="244" t="s">
        <v>210</v>
      </c>
      <c r="AT1601" s="244" t="s">
        <v>160</v>
      </c>
      <c r="AU1601" s="244" t="s">
        <v>81</v>
      </c>
      <c r="AY1601" s="18" t="s">
        <v>158</v>
      </c>
      <c r="BE1601" s="245">
        <f>IF(N1601="základní",J1601,0)</f>
        <v>0</v>
      </c>
      <c r="BF1601" s="245">
        <f>IF(N1601="snížená",J1601,0)</f>
        <v>0</v>
      </c>
      <c r="BG1601" s="245">
        <f>IF(N1601="zákl. přenesená",J1601,0)</f>
        <v>0</v>
      </c>
      <c r="BH1601" s="245">
        <f>IF(N1601="sníž. přenesená",J1601,0)</f>
        <v>0</v>
      </c>
      <c r="BI1601" s="245">
        <f>IF(N1601="nulová",J1601,0)</f>
        <v>0</v>
      </c>
      <c r="BJ1601" s="18" t="s">
        <v>165</v>
      </c>
      <c r="BK1601" s="245">
        <f>ROUND(I1601*H1601,2)</f>
        <v>0</v>
      </c>
      <c r="BL1601" s="18" t="s">
        <v>210</v>
      </c>
      <c r="BM1601" s="244" t="s">
        <v>2660</v>
      </c>
    </row>
    <row r="1602" s="13" customFormat="1">
      <c r="A1602" s="13"/>
      <c r="B1602" s="246"/>
      <c r="C1602" s="247"/>
      <c r="D1602" s="248" t="s">
        <v>166</v>
      </c>
      <c r="E1602" s="249" t="s">
        <v>1</v>
      </c>
      <c r="F1602" s="250" t="s">
        <v>1067</v>
      </c>
      <c r="G1602" s="247"/>
      <c r="H1602" s="249" t="s">
        <v>1</v>
      </c>
      <c r="I1602" s="251"/>
      <c r="J1602" s="247"/>
      <c r="K1602" s="247"/>
      <c r="L1602" s="252"/>
      <c r="M1602" s="253"/>
      <c r="N1602" s="254"/>
      <c r="O1602" s="254"/>
      <c r="P1602" s="254"/>
      <c r="Q1602" s="254"/>
      <c r="R1602" s="254"/>
      <c r="S1602" s="254"/>
      <c r="T1602" s="255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6" t="s">
        <v>166</v>
      </c>
      <c r="AU1602" s="256" t="s">
        <v>81</v>
      </c>
      <c r="AV1602" s="13" t="s">
        <v>79</v>
      </c>
      <c r="AW1602" s="13" t="s">
        <v>30</v>
      </c>
      <c r="AX1602" s="13" t="s">
        <v>73</v>
      </c>
      <c r="AY1602" s="256" t="s">
        <v>158</v>
      </c>
    </row>
    <row r="1603" s="14" customFormat="1">
      <c r="A1603" s="14"/>
      <c r="B1603" s="257"/>
      <c r="C1603" s="258"/>
      <c r="D1603" s="248" t="s">
        <v>166</v>
      </c>
      <c r="E1603" s="259" t="s">
        <v>1</v>
      </c>
      <c r="F1603" s="260" t="s">
        <v>1079</v>
      </c>
      <c r="G1603" s="258"/>
      <c r="H1603" s="261">
        <v>17.969999999999999</v>
      </c>
      <c r="I1603" s="262"/>
      <c r="J1603" s="258"/>
      <c r="K1603" s="258"/>
      <c r="L1603" s="263"/>
      <c r="M1603" s="264"/>
      <c r="N1603" s="265"/>
      <c r="O1603" s="265"/>
      <c r="P1603" s="265"/>
      <c r="Q1603" s="265"/>
      <c r="R1603" s="265"/>
      <c r="S1603" s="265"/>
      <c r="T1603" s="266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67" t="s">
        <v>166</v>
      </c>
      <c r="AU1603" s="267" t="s">
        <v>81</v>
      </c>
      <c r="AV1603" s="14" t="s">
        <v>81</v>
      </c>
      <c r="AW1603" s="14" t="s">
        <v>30</v>
      </c>
      <c r="AX1603" s="14" t="s">
        <v>73</v>
      </c>
      <c r="AY1603" s="267" t="s">
        <v>158</v>
      </c>
    </row>
    <row r="1604" s="13" customFormat="1">
      <c r="A1604" s="13"/>
      <c r="B1604" s="246"/>
      <c r="C1604" s="247"/>
      <c r="D1604" s="248" t="s">
        <v>166</v>
      </c>
      <c r="E1604" s="249" t="s">
        <v>1</v>
      </c>
      <c r="F1604" s="250" t="s">
        <v>586</v>
      </c>
      <c r="G1604" s="247"/>
      <c r="H1604" s="249" t="s">
        <v>1</v>
      </c>
      <c r="I1604" s="251"/>
      <c r="J1604" s="247"/>
      <c r="K1604" s="247"/>
      <c r="L1604" s="252"/>
      <c r="M1604" s="253"/>
      <c r="N1604" s="254"/>
      <c r="O1604" s="254"/>
      <c r="P1604" s="254"/>
      <c r="Q1604" s="254"/>
      <c r="R1604" s="254"/>
      <c r="S1604" s="254"/>
      <c r="T1604" s="255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56" t="s">
        <v>166</v>
      </c>
      <c r="AU1604" s="256" t="s">
        <v>81</v>
      </c>
      <c r="AV1604" s="13" t="s">
        <v>79</v>
      </c>
      <c r="AW1604" s="13" t="s">
        <v>30</v>
      </c>
      <c r="AX1604" s="13" t="s">
        <v>73</v>
      </c>
      <c r="AY1604" s="256" t="s">
        <v>158</v>
      </c>
    </row>
    <row r="1605" s="14" customFormat="1">
      <c r="A1605" s="14"/>
      <c r="B1605" s="257"/>
      <c r="C1605" s="258"/>
      <c r="D1605" s="248" t="s">
        <v>166</v>
      </c>
      <c r="E1605" s="259" t="s">
        <v>1</v>
      </c>
      <c r="F1605" s="260" t="s">
        <v>2661</v>
      </c>
      <c r="G1605" s="258"/>
      <c r="H1605" s="261">
        <v>3.0699999999999998</v>
      </c>
      <c r="I1605" s="262"/>
      <c r="J1605" s="258"/>
      <c r="K1605" s="258"/>
      <c r="L1605" s="263"/>
      <c r="M1605" s="264"/>
      <c r="N1605" s="265"/>
      <c r="O1605" s="265"/>
      <c r="P1605" s="265"/>
      <c r="Q1605" s="265"/>
      <c r="R1605" s="265"/>
      <c r="S1605" s="265"/>
      <c r="T1605" s="266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67" t="s">
        <v>166</v>
      </c>
      <c r="AU1605" s="267" t="s">
        <v>81</v>
      </c>
      <c r="AV1605" s="14" t="s">
        <v>81</v>
      </c>
      <c r="AW1605" s="14" t="s">
        <v>30</v>
      </c>
      <c r="AX1605" s="14" t="s">
        <v>73</v>
      </c>
      <c r="AY1605" s="267" t="s">
        <v>158</v>
      </c>
    </row>
    <row r="1606" s="15" customFormat="1">
      <c r="A1606" s="15"/>
      <c r="B1606" s="268"/>
      <c r="C1606" s="269"/>
      <c r="D1606" s="248" t="s">
        <v>166</v>
      </c>
      <c r="E1606" s="270" t="s">
        <v>1</v>
      </c>
      <c r="F1606" s="271" t="s">
        <v>169</v>
      </c>
      <c r="G1606" s="269"/>
      <c r="H1606" s="272">
        <v>21.039999999999999</v>
      </c>
      <c r="I1606" s="273"/>
      <c r="J1606" s="269"/>
      <c r="K1606" s="269"/>
      <c r="L1606" s="274"/>
      <c r="M1606" s="275"/>
      <c r="N1606" s="276"/>
      <c r="O1606" s="276"/>
      <c r="P1606" s="276"/>
      <c r="Q1606" s="276"/>
      <c r="R1606" s="276"/>
      <c r="S1606" s="276"/>
      <c r="T1606" s="277"/>
      <c r="U1606" s="15"/>
      <c r="V1606" s="15"/>
      <c r="W1606" s="15"/>
      <c r="X1606" s="15"/>
      <c r="Y1606" s="15"/>
      <c r="Z1606" s="15"/>
      <c r="AA1606" s="15"/>
      <c r="AB1606" s="15"/>
      <c r="AC1606" s="15"/>
      <c r="AD1606" s="15"/>
      <c r="AE1606" s="15"/>
      <c r="AT1606" s="278" t="s">
        <v>166</v>
      </c>
      <c r="AU1606" s="278" t="s">
        <v>81</v>
      </c>
      <c r="AV1606" s="15" t="s">
        <v>165</v>
      </c>
      <c r="AW1606" s="15" t="s">
        <v>30</v>
      </c>
      <c r="AX1606" s="15" t="s">
        <v>79</v>
      </c>
      <c r="AY1606" s="278" t="s">
        <v>158</v>
      </c>
    </row>
    <row r="1607" s="2" customFormat="1" ht="21.75" customHeight="1">
      <c r="A1607" s="39"/>
      <c r="B1607" s="40"/>
      <c r="C1607" s="233" t="s">
        <v>1498</v>
      </c>
      <c r="D1607" s="233" t="s">
        <v>160</v>
      </c>
      <c r="E1607" s="234" t="s">
        <v>2662</v>
      </c>
      <c r="F1607" s="235" t="s">
        <v>2663</v>
      </c>
      <c r="G1607" s="236" t="s">
        <v>163</v>
      </c>
      <c r="H1607" s="237">
        <v>116.16</v>
      </c>
      <c r="I1607" s="238"/>
      <c r="J1607" s="239">
        <f>ROUND(I1607*H1607,2)</f>
        <v>0</v>
      </c>
      <c r="K1607" s="235" t="s">
        <v>164</v>
      </c>
      <c r="L1607" s="45"/>
      <c r="M1607" s="240" t="s">
        <v>1</v>
      </c>
      <c r="N1607" s="241" t="s">
        <v>40</v>
      </c>
      <c r="O1607" s="93"/>
      <c r="P1607" s="242">
        <f>O1607*H1607</f>
        <v>0</v>
      </c>
      <c r="Q1607" s="242">
        <v>0.00062</v>
      </c>
      <c r="R1607" s="242">
        <f>Q1607*H1607</f>
        <v>0.072019199999999992</v>
      </c>
      <c r="S1607" s="242">
        <v>0</v>
      </c>
      <c r="T1607" s="243">
        <f>S1607*H1607</f>
        <v>0</v>
      </c>
      <c r="U1607" s="39"/>
      <c r="V1607" s="39"/>
      <c r="W1607" s="39"/>
      <c r="X1607" s="39"/>
      <c r="Y1607" s="39"/>
      <c r="Z1607" s="39"/>
      <c r="AA1607" s="39"/>
      <c r="AB1607" s="39"/>
      <c r="AC1607" s="39"/>
      <c r="AD1607" s="39"/>
      <c r="AE1607" s="39"/>
      <c r="AR1607" s="244" t="s">
        <v>210</v>
      </c>
      <c r="AT1607" s="244" t="s">
        <v>160</v>
      </c>
      <c r="AU1607" s="244" t="s">
        <v>81</v>
      </c>
      <c r="AY1607" s="18" t="s">
        <v>158</v>
      </c>
      <c r="BE1607" s="245">
        <f>IF(N1607="základní",J1607,0)</f>
        <v>0</v>
      </c>
      <c r="BF1607" s="245">
        <f>IF(N1607="snížená",J1607,0)</f>
        <v>0</v>
      </c>
      <c r="BG1607" s="245">
        <f>IF(N1607="zákl. přenesená",J1607,0)</f>
        <v>0</v>
      </c>
      <c r="BH1607" s="245">
        <f>IF(N1607="sníž. přenesená",J1607,0)</f>
        <v>0</v>
      </c>
      <c r="BI1607" s="245">
        <f>IF(N1607="nulová",J1607,0)</f>
        <v>0</v>
      </c>
      <c r="BJ1607" s="18" t="s">
        <v>165</v>
      </c>
      <c r="BK1607" s="245">
        <f>ROUND(I1607*H1607,2)</f>
        <v>0</v>
      </c>
      <c r="BL1607" s="18" t="s">
        <v>210</v>
      </c>
      <c r="BM1607" s="244" t="s">
        <v>2664</v>
      </c>
    </row>
    <row r="1608" s="2" customFormat="1" ht="21.75" customHeight="1">
      <c r="A1608" s="39"/>
      <c r="B1608" s="40"/>
      <c r="C1608" s="233" t="s">
        <v>2665</v>
      </c>
      <c r="D1608" s="233" t="s">
        <v>160</v>
      </c>
      <c r="E1608" s="234" t="s">
        <v>2666</v>
      </c>
      <c r="F1608" s="235" t="s">
        <v>2667</v>
      </c>
      <c r="G1608" s="236" t="s">
        <v>253</v>
      </c>
      <c r="H1608" s="237">
        <v>4.3609999999999998</v>
      </c>
      <c r="I1608" s="238"/>
      <c r="J1608" s="239">
        <f>ROUND(I1608*H1608,2)</f>
        <v>0</v>
      </c>
      <c r="K1608" s="235" t="s">
        <v>164</v>
      </c>
      <c r="L1608" s="45"/>
      <c r="M1608" s="240" t="s">
        <v>1</v>
      </c>
      <c r="N1608" s="241" t="s">
        <v>40</v>
      </c>
      <c r="O1608" s="93"/>
      <c r="P1608" s="242">
        <f>O1608*H1608</f>
        <v>0</v>
      </c>
      <c r="Q1608" s="242">
        <v>0</v>
      </c>
      <c r="R1608" s="242">
        <f>Q1608*H1608</f>
        <v>0</v>
      </c>
      <c r="S1608" s="242">
        <v>0</v>
      </c>
      <c r="T1608" s="243">
        <f>S1608*H1608</f>
        <v>0</v>
      </c>
      <c r="U1608" s="39"/>
      <c r="V1608" s="39"/>
      <c r="W1608" s="39"/>
      <c r="X1608" s="39"/>
      <c r="Y1608" s="39"/>
      <c r="Z1608" s="39"/>
      <c r="AA1608" s="39"/>
      <c r="AB1608" s="39"/>
      <c r="AC1608" s="39"/>
      <c r="AD1608" s="39"/>
      <c r="AE1608" s="39"/>
      <c r="AR1608" s="244" t="s">
        <v>210</v>
      </c>
      <c r="AT1608" s="244" t="s">
        <v>160</v>
      </c>
      <c r="AU1608" s="244" t="s">
        <v>81</v>
      </c>
      <c r="AY1608" s="18" t="s">
        <v>158</v>
      </c>
      <c r="BE1608" s="245">
        <f>IF(N1608="základní",J1608,0)</f>
        <v>0</v>
      </c>
      <c r="BF1608" s="245">
        <f>IF(N1608="snížená",J1608,0)</f>
        <v>0</v>
      </c>
      <c r="BG1608" s="245">
        <f>IF(N1608="zákl. přenesená",J1608,0)</f>
        <v>0</v>
      </c>
      <c r="BH1608" s="245">
        <f>IF(N1608="sníž. přenesená",J1608,0)</f>
        <v>0</v>
      </c>
      <c r="BI1608" s="245">
        <f>IF(N1608="nulová",J1608,0)</f>
        <v>0</v>
      </c>
      <c r="BJ1608" s="18" t="s">
        <v>165</v>
      </c>
      <c r="BK1608" s="245">
        <f>ROUND(I1608*H1608,2)</f>
        <v>0</v>
      </c>
      <c r="BL1608" s="18" t="s">
        <v>210</v>
      </c>
      <c r="BM1608" s="244" t="s">
        <v>2668</v>
      </c>
    </row>
    <row r="1609" s="12" customFormat="1" ht="22.8" customHeight="1">
      <c r="A1609" s="12"/>
      <c r="B1609" s="217"/>
      <c r="C1609" s="218"/>
      <c r="D1609" s="219" t="s">
        <v>72</v>
      </c>
      <c r="E1609" s="231" t="s">
        <v>1857</v>
      </c>
      <c r="F1609" s="231" t="s">
        <v>2669</v>
      </c>
      <c r="G1609" s="218"/>
      <c r="H1609" s="218"/>
      <c r="I1609" s="221"/>
      <c r="J1609" s="232">
        <f>BK1609</f>
        <v>0</v>
      </c>
      <c r="K1609" s="218"/>
      <c r="L1609" s="223"/>
      <c r="M1609" s="224"/>
      <c r="N1609" s="225"/>
      <c r="O1609" s="225"/>
      <c r="P1609" s="226">
        <f>SUM(P1610:P1613)</f>
        <v>0</v>
      </c>
      <c r="Q1609" s="225"/>
      <c r="R1609" s="226">
        <f>SUM(R1610:R1613)</f>
        <v>0</v>
      </c>
      <c r="S1609" s="225"/>
      <c r="T1609" s="227">
        <f>SUM(T1610:T1613)</f>
        <v>0.1469</v>
      </c>
      <c r="U1609" s="12"/>
      <c r="V1609" s="12"/>
      <c r="W1609" s="12"/>
      <c r="X1609" s="12"/>
      <c r="Y1609" s="12"/>
      <c r="Z1609" s="12"/>
      <c r="AA1609" s="12"/>
      <c r="AB1609" s="12"/>
      <c r="AC1609" s="12"/>
      <c r="AD1609" s="12"/>
      <c r="AE1609" s="12"/>
      <c r="AR1609" s="228" t="s">
        <v>81</v>
      </c>
      <c r="AT1609" s="229" t="s">
        <v>72</v>
      </c>
      <c r="AU1609" s="229" t="s">
        <v>79</v>
      </c>
      <c r="AY1609" s="228" t="s">
        <v>158</v>
      </c>
      <c r="BK1609" s="230">
        <f>SUM(BK1610:BK1613)</f>
        <v>0</v>
      </c>
    </row>
    <row r="1610" s="2" customFormat="1" ht="21.75" customHeight="1">
      <c r="A1610" s="39"/>
      <c r="B1610" s="40"/>
      <c r="C1610" s="233" t="s">
        <v>1501</v>
      </c>
      <c r="D1610" s="233" t="s">
        <v>160</v>
      </c>
      <c r="E1610" s="234" t="s">
        <v>2670</v>
      </c>
      <c r="F1610" s="235" t="s">
        <v>2671</v>
      </c>
      <c r="G1610" s="236" t="s">
        <v>163</v>
      </c>
      <c r="H1610" s="237">
        <v>58.759999999999998</v>
      </c>
      <c r="I1610" s="238"/>
      <c r="J1610" s="239">
        <f>ROUND(I1610*H1610,2)</f>
        <v>0</v>
      </c>
      <c r="K1610" s="235" t="s">
        <v>164</v>
      </c>
      <c r="L1610" s="45"/>
      <c r="M1610" s="240" t="s">
        <v>1</v>
      </c>
      <c r="N1610" s="241" t="s">
        <v>40</v>
      </c>
      <c r="O1610" s="93"/>
      <c r="P1610" s="242">
        <f>O1610*H1610</f>
        <v>0</v>
      </c>
      <c r="Q1610" s="242">
        <v>0</v>
      </c>
      <c r="R1610" s="242">
        <f>Q1610*H1610</f>
        <v>0</v>
      </c>
      <c r="S1610" s="242">
        <v>0.0025000000000000001</v>
      </c>
      <c r="T1610" s="243">
        <f>S1610*H1610</f>
        <v>0.1469</v>
      </c>
      <c r="U1610" s="39"/>
      <c r="V1610" s="39"/>
      <c r="W1610" s="39"/>
      <c r="X1610" s="39"/>
      <c r="Y1610" s="39"/>
      <c r="Z1610" s="39"/>
      <c r="AA1610" s="39"/>
      <c r="AB1610" s="39"/>
      <c r="AC1610" s="39"/>
      <c r="AD1610" s="39"/>
      <c r="AE1610" s="39"/>
      <c r="AR1610" s="244" t="s">
        <v>210</v>
      </c>
      <c r="AT1610" s="244" t="s">
        <v>160</v>
      </c>
      <c r="AU1610" s="244" t="s">
        <v>81</v>
      </c>
      <c r="AY1610" s="18" t="s">
        <v>158</v>
      </c>
      <c r="BE1610" s="245">
        <f>IF(N1610="základní",J1610,0)</f>
        <v>0</v>
      </c>
      <c r="BF1610" s="245">
        <f>IF(N1610="snížená",J1610,0)</f>
        <v>0</v>
      </c>
      <c r="BG1610" s="245">
        <f>IF(N1610="zákl. přenesená",J1610,0)</f>
        <v>0</v>
      </c>
      <c r="BH1610" s="245">
        <f>IF(N1610="sníž. přenesená",J1610,0)</f>
        <v>0</v>
      </c>
      <c r="BI1610" s="245">
        <f>IF(N1610="nulová",J1610,0)</f>
        <v>0</v>
      </c>
      <c r="BJ1610" s="18" t="s">
        <v>165</v>
      </c>
      <c r="BK1610" s="245">
        <f>ROUND(I1610*H1610,2)</f>
        <v>0</v>
      </c>
      <c r="BL1610" s="18" t="s">
        <v>210</v>
      </c>
      <c r="BM1610" s="244" t="s">
        <v>2672</v>
      </c>
    </row>
    <row r="1611" s="14" customFormat="1">
      <c r="A1611" s="14"/>
      <c r="B1611" s="257"/>
      <c r="C1611" s="258"/>
      <c r="D1611" s="248" t="s">
        <v>166</v>
      </c>
      <c r="E1611" s="259" t="s">
        <v>1</v>
      </c>
      <c r="F1611" s="260" t="s">
        <v>2673</v>
      </c>
      <c r="G1611" s="258"/>
      <c r="H1611" s="261">
        <v>58.759999999999998</v>
      </c>
      <c r="I1611" s="262"/>
      <c r="J1611" s="258"/>
      <c r="K1611" s="258"/>
      <c r="L1611" s="263"/>
      <c r="M1611" s="264"/>
      <c r="N1611" s="265"/>
      <c r="O1611" s="265"/>
      <c r="P1611" s="265"/>
      <c r="Q1611" s="265"/>
      <c r="R1611" s="265"/>
      <c r="S1611" s="265"/>
      <c r="T1611" s="266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67" t="s">
        <v>166</v>
      </c>
      <c r="AU1611" s="267" t="s">
        <v>81</v>
      </c>
      <c r="AV1611" s="14" t="s">
        <v>81</v>
      </c>
      <c r="AW1611" s="14" t="s">
        <v>30</v>
      </c>
      <c r="AX1611" s="14" t="s">
        <v>73</v>
      </c>
      <c r="AY1611" s="267" t="s">
        <v>158</v>
      </c>
    </row>
    <row r="1612" s="15" customFormat="1">
      <c r="A1612" s="15"/>
      <c r="B1612" s="268"/>
      <c r="C1612" s="269"/>
      <c r="D1612" s="248" t="s">
        <v>166</v>
      </c>
      <c r="E1612" s="270" t="s">
        <v>1</v>
      </c>
      <c r="F1612" s="271" t="s">
        <v>169</v>
      </c>
      <c r="G1612" s="269"/>
      <c r="H1612" s="272">
        <v>58.759999999999998</v>
      </c>
      <c r="I1612" s="273"/>
      <c r="J1612" s="269"/>
      <c r="K1612" s="269"/>
      <c r="L1612" s="274"/>
      <c r="M1612" s="275"/>
      <c r="N1612" s="276"/>
      <c r="O1612" s="276"/>
      <c r="P1612" s="276"/>
      <c r="Q1612" s="276"/>
      <c r="R1612" s="276"/>
      <c r="S1612" s="276"/>
      <c r="T1612" s="277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78" t="s">
        <v>166</v>
      </c>
      <c r="AU1612" s="278" t="s">
        <v>81</v>
      </c>
      <c r="AV1612" s="15" t="s">
        <v>165</v>
      </c>
      <c r="AW1612" s="15" t="s">
        <v>30</v>
      </c>
      <c r="AX1612" s="15" t="s">
        <v>79</v>
      </c>
      <c r="AY1612" s="278" t="s">
        <v>158</v>
      </c>
    </row>
    <row r="1613" s="2" customFormat="1" ht="21.75" customHeight="1">
      <c r="A1613" s="39"/>
      <c r="B1613" s="40"/>
      <c r="C1613" s="233" t="s">
        <v>2674</v>
      </c>
      <c r="D1613" s="233" t="s">
        <v>160</v>
      </c>
      <c r="E1613" s="234" t="s">
        <v>2675</v>
      </c>
      <c r="F1613" s="235" t="s">
        <v>2676</v>
      </c>
      <c r="G1613" s="236" t="s">
        <v>253</v>
      </c>
      <c r="H1613" s="237">
        <v>0.021999999999999999</v>
      </c>
      <c r="I1613" s="238"/>
      <c r="J1613" s="239">
        <f>ROUND(I1613*H1613,2)</f>
        <v>0</v>
      </c>
      <c r="K1613" s="235" t="s">
        <v>164</v>
      </c>
      <c r="L1613" s="45"/>
      <c r="M1613" s="240" t="s">
        <v>1</v>
      </c>
      <c r="N1613" s="241" t="s">
        <v>40</v>
      </c>
      <c r="O1613" s="93"/>
      <c r="P1613" s="242">
        <f>O1613*H1613</f>
        <v>0</v>
      </c>
      <c r="Q1613" s="242">
        <v>0</v>
      </c>
      <c r="R1613" s="242">
        <f>Q1613*H1613</f>
        <v>0</v>
      </c>
      <c r="S1613" s="242">
        <v>0</v>
      </c>
      <c r="T1613" s="243">
        <f>S1613*H1613</f>
        <v>0</v>
      </c>
      <c r="U1613" s="39"/>
      <c r="V1613" s="39"/>
      <c r="W1613" s="39"/>
      <c r="X1613" s="39"/>
      <c r="Y1613" s="39"/>
      <c r="Z1613" s="39"/>
      <c r="AA1613" s="39"/>
      <c r="AB1613" s="39"/>
      <c r="AC1613" s="39"/>
      <c r="AD1613" s="39"/>
      <c r="AE1613" s="39"/>
      <c r="AR1613" s="244" t="s">
        <v>210</v>
      </c>
      <c r="AT1613" s="244" t="s">
        <v>160</v>
      </c>
      <c r="AU1613" s="244" t="s">
        <v>81</v>
      </c>
      <c r="AY1613" s="18" t="s">
        <v>158</v>
      </c>
      <c r="BE1613" s="245">
        <f>IF(N1613="základní",J1613,0)</f>
        <v>0</v>
      </c>
      <c r="BF1613" s="245">
        <f>IF(N1613="snížená",J1613,0)</f>
        <v>0</v>
      </c>
      <c r="BG1613" s="245">
        <f>IF(N1613="zákl. přenesená",J1613,0)</f>
        <v>0</v>
      </c>
      <c r="BH1613" s="245">
        <f>IF(N1613="sníž. přenesená",J1613,0)</f>
        <v>0</v>
      </c>
      <c r="BI1613" s="245">
        <f>IF(N1613="nulová",J1613,0)</f>
        <v>0</v>
      </c>
      <c r="BJ1613" s="18" t="s">
        <v>165</v>
      </c>
      <c r="BK1613" s="245">
        <f>ROUND(I1613*H1613,2)</f>
        <v>0</v>
      </c>
      <c r="BL1613" s="18" t="s">
        <v>210</v>
      </c>
      <c r="BM1613" s="244" t="s">
        <v>2677</v>
      </c>
    </row>
    <row r="1614" s="12" customFormat="1" ht="22.8" customHeight="1">
      <c r="A1614" s="12"/>
      <c r="B1614" s="217"/>
      <c r="C1614" s="218"/>
      <c r="D1614" s="219" t="s">
        <v>72</v>
      </c>
      <c r="E1614" s="231" t="s">
        <v>2678</v>
      </c>
      <c r="F1614" s="231" t="s">
        <v>2679</v>
      </c>
      <c r="G1614" s="218"/>
      <c r="H1614" s="218"/>
      <c r="I1614" s="221"/>
      <c r="J1614" s="232">
        <f>BK1614</f>
        <v>0</v>
      </c>
      <c r="K1614" s="218"/>
      <c r="L1614" s="223"/>
      <c r="M1614" s="224"/>
      <c r="N1614" s="225"/>
      <c r="O1614" s="225"/>
      <c r="P1614" s="226">
        <f>SUM(P1615:P1640)</f>
        <v>0</v>
      </c>
      <c r="Q1614" s="225"/>
      <c r="R1614" s="226">
        <f>SUM(R1615:R1640)</f>
        <v>2.3948176999999999</v>
      </c>
      <c r="S1614" s="225"/>
      <c r="T1614" s="227">
        <f>SUM(T1615:T1640)</f>
        <v>0</v>
      </c>
      <c r="U1614" s="12"/>
      <c r="V1614" s="12"/>
      <c r="W1614" s="12"/>
      <c r="X1614" s="12"/>
      <c r="Y1614" s="12"/>
      <c r="Z1614" s="12"/>
      <c r="AA1614" s="12"/>
      <c r="AB1614" s="12"/>
      <c r="AC1614" s="12"/>
      <c r="AD1614" s="12"/>
      <c r="AE1614" s="12"/>
      <c r="AR1614" s="228" t="s">
        <v>81</v>
      </c>
      <c r="AT1614" s="229" t="s">
        <v>72</v>
      </c>
      <c r="AU1614" s="229" t="s">
        <v>79</v>
      </c>
      <c r="AY1614" s="228" t="s">
        <v>158</v>
      </c>
      <c r="BK1614" s="230">
        <f>SUM(BK1615:BK1640)</f>
        <v>0</v>
      </c>
    </row>
    <row r="1615" s="2" customFormat="1" ht="16.5" customHeight="1">
      <c r="A1615" s="39"/>
      <c r="B1615" s="40"/>
      <c r="C1615" s="233" t="s">
        <v>1505</v>
      </c>
      <c r="D1615" s="233" t="s">
        <v>160</v>
      </c>
      <c r="E1615" s="234" t="s">
        <v>2680</v>
      </c>
      <c r="F1615" s="235" t="s">
        <v>2681</v>
      </c>
      <c r="G1615" s="236" t="s">
        <v>163</v>
      </c>
      <c r="H1615" s="237">
        <v>110.02</v>
      </c>
      <c r="I1615" s="238"/>
      <c r="J1615" s="239">
        <f>ROUND(I1615*H1615,2)</f>
        <v>0</v>
      </c>
      <c r="K1615" s="235" t="s">
        <v>164</v>
      </c>
      <c r="L1615" s="45"/>
      <c r="M1615" s="240" t="s">
        <v>1</v>
      </c>
      <c r="N1615" s="241" t="s">
        <v>40</v>
      </c>
      <c r="O1615" s="93"/>
      <c r="P1615" s="242">
        <f>O1615*H1615</f>
        <v>0</v>
      </c>
      <c r="Q1615" s="242">
        <v>0.00029999999999999997</v>
      </c>
      <c r="R1615" s="242">
        <f>Q1615*H1615</f>
        <v>0.033005999999999994</v>
      </c>
      <c r="S1615" s="242">
        <v>0</v>
      </c>
      <c r="T1615" s="243">
        <f>S1615*H1615</f>
        <v>0</v>
      </c>
      <c r="U1615" s="39"/>
      <c r="V1615" s="39"/>
      <c r="W1615" s="39"/>
      <c r="X1615" s="39"/>
      <c r="Y1615" s="39"/>
      <c r="Z1615" s="39"/>
      <c r="AA1615" s="39"/>
      <c r="AB1615" s="39"/>
      <c r="AC1615" s="39"/>
      <c r="AD1615" s="39"/>
      <c r="AE1615" s="39"/>
      <c r="AR1615" s="244" t="s">
        <v>210</v>
      </c>
      <c r="AT1615" s="244" t="s">
        <v>160</v>
      </c>
      <c r="AU1615" s="244" t="s">
        <v>81</v>
      </c>
      <c r="AY1615" s="18" t="s">
        <v>158</v>
      </c>
      <c r="BE1615" s="245">
        <f>IF(N1615="základní",J1615,0)</f>
        <v>0</v>
      </c>
      <c r="BF1615" s="245">
        <f>IF(N1615="snížená",J1615,0)</f>
        <v>0</v>
      </c>
      <c r="BG1615" s="245">
        <f>IF(N1615="zákl. přenesená",J1615,0)</f>
        <v>0</v>
      </c>
      <c r="BH1615" s="245">
        <f>IF(N1615="sníž. přenesená",J1615,0)</f>
        <v>0</v>
      </c>
      <c r="BI1615" s="245">
        <f>IF(N1615="nulová",J1615,0)</f>
        <v>0</v>
      </c>
      <c r="BJ1615" s="18" t="s">
        <v>165</v>
      </c>
      <c r="BK1615" s="245">
        <f>ROUND(I1615*H1615,2)</f>
        <v>0</v>
      </c>
      <c r="BL1615" s="18" t="s">
        <v>210</v>
      </c>
      <c r="BM1615" s="244" t="s">
        <v>2682</v>
      </c>
    </row>
    <row r="1616" s="14" customFormat="1">
      <c r="A1616" s="14"/>
      <c r="B1616" s="257"/>
      <c r="C1616" s="258"/>
      <c r="D1616" s="248" t="s">
        <v>166</v>
      </c>
      <c r="E1616" s="259" t="s">
        <v>1</v>
      </c>
      <c r="F1616" s="260" t="s">
        <v>524</v>
      </c>
      <c r="G1616" s="258"/>
      <c r="H1616" s="261">
        <v>10.4</v>
      </c>
      <c r="I1616" s="262"/>
      <c r="J1616" s="258"/>
      <c r="K1616" s="258"/>
      <c r="L1616" s="263"/>
      <c r="M1616" s="264"/>
      <c r="N1616" s="265"/>
      <c r="O1616" s="265"/>
      <c r="P1616" s="265"/>
      <c r="Q1616" s="265"/>
      <c r="R1616" s="265"/>
      <c r="S1616" s="265"/>
      <c r="T1616" s="266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67" t="s">
        <v>166</v>
      </c>
      <c r="AU1616" s="267" t="s">
        <v>81</v>
      </c>
      <c r="AV1616" s="14" t="s">
        <v>81</v>
      </c>
      <c r="AW1616" s="14" t="s">
        <v>30</v>
      </c>
      <c r="AX1616" s="14" t="s">
        <v>73</v>
      </c>
      <c r="AY1616" s="267" t="s">
        <v>158</v>
      </c>
    </row>
    <row r="1617" s="14" customFormat="1">
      <c r="A1617" s="14"/>
      <c r="B1617" s="257"/>
      <c r="C1617" s="258"/>
      <c r="D1617" s="248" t="s">
        <v>166</v>
      </c>
      <c r="E1617" s="259" t="s">
        <v>1</v>
      </c>
      <c r="F1617" s="260" t="s">
        <v>525</v>
      </c>
      <c r="G1617" s="258"/>
      <c r="H1617" s="261">
        <v>117.81999999999999</v>
      </c>
      <c r="I1617" s="262"/>
      <c r="J1617" s="258"/>
      <c r="K1617" s="258"/>
      <c r="L1617" s="263"/>
      <c r="M1617" s="264"/>
      <c r="N1617" s="265"/>
      <c r="O1617" s="265"/>
      <c r="P1617" s="265"/>
      <c r="Q1617" s="265"/>
      <c r="R1617" s="265"/>
      <c r="S1617" s="265"/>
      <c r="T1617" s="266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67" t="s">
        <v>166</v>
      </c>
      <c r="AU1617" s="267" t="s">
        <v>81</v>
      </c>
      <c r="AV1617" s="14" t="s">
        <v>81</v>
      </c>
      <c r="AW1617" s="14" t="s">
        <v>30</v>
      </c>
      <c r="AX1617" s="14" t="s">
        <v>73</v>
      </c>
      <c r="AY1617" s="267" t="s">
        <v>158</v>
      </c>
    </row>
    <row r="1618" s="13" customFormat="1">
      <c r="A1618" s="13"/>
      <c r="B1618" s="246"/>
      <c r="C1618" s="247"/>
      <c r="D1618" s="248" t="s">
        <v>166</v>
      </c>
      <c r="E1618" s="249" t="s">
        <v>1</v>
      </c>
      <c r="F1618" s="250" t="s">
        <v>487</v>
      </c>
      <c r="G1618" s="247"/>
      <c r="H1618" s="249" t="s">
        <v>1</v>
      </c>
      <c r="I1618" s="251"/>
      <c r="J1618" s="247"/>
      <c r="K1618" s="247"/>
      <c r="L1618" s="252"/>
      <c r="M1618" s="253"/>
      <c r="N1618" s="254"/>
      <c r="O1618" s="254"/>
      <c r="P1618" s="254"/>
      <c r="Q1618" s="254"/>
      <c r="R1618" s="254"/>
      <c r="S1618" s="254"/>
      <c r="T1618" s="255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56" t="s">
        <v>166</v>
      </c>
      <c r="AU1618" s="256" t="s">
        <v>81</v>
      </c>
      <c r="AV1618" s="13" t="s">
        <v>79</v>
      </c>
      <c r="AW1618" s="13" t="s">
        <v>30</v>
      </c>
      <c r="AX1618" s="13" t="s">
        <v>73</v>
      </c>
      <c r="AY1618" s="256" t="s">
        <v>158</v>
      </c>
    </row>
    <row r="1619" s="14" customFormat="1">
      <c r="A1619" s="14"/>
      <c r="B1619" s="257"/>
      <c r="C1619" s="258"/>
      <c r="D1619" s="248" t="s">
        <v>166</v>
      </c>
      <c r="E1619" s="259" t="s">
        <v>1</v>
      </c>
      <c r="F1619" s="260" t="s">
        <v>505</v>
      </c>
      <c r="G1619" s="258"/>
      <c r="H1619" s="261">
        <v>-18.199999999999999</v>
      </c>
      <c r="I1619" s="262"/>
      <c r="J1619" s="258"/>
      <c r="K1619" s="258"/>
      <c r="L1619" s="263"/>
      <c r="M1619" s="264"/>
      <c r="N1619" s="265"/>
      <c r="O1619" s="265"/>
      <c r="P1619" s="265"/>
      <c r="Q1619" s="265"/>
      <c r="R1619" s="265"/>
      <c r="S1619" s="265"/>
      <c r="T1619" s="266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67" t="s">
        <v>166</v>
      </c>
      <c r="AU1619" s="267" t="s">
        <v>81</v>
      </c>
      <c r="AV1619" s="14" t="s">
        <v>81</v>
      </c>
      <c r="AW1619" s="14" t="s">
        <v>30</v>
      </c>
      <c r="AX1619" s="14" t="s">
        <v>73</v>
      </c>
      <c r="AY1619" s="267" t="s">
        <v>158</v>
      </c>
    </row>
    <row r="1620" s="15" customFormat="1">
      <c r="A1620" s="15"/>
      <c r="B1620" s="268"/>
      <c r="C1620" s="269"/>
      <c r="D1620" s="248" t="s">
        <v>166</v>
      </c>
      <c r="E1620" s="270" t="s">
        <v>1</v>
      </c>
      <c r="F1620" s="271" t="s">
        <v>169</v>
      </c>
      <c r="G1620" s="269"/>
      <c r="H1620" s="272">
        <v>110.02</v>
      </c>
      <c r="I1620" s="273"/>
      <c r="J1620" s="269"/>
      <c r="K1620" s="269"/>
      <c r="L1620" s="274"/>
      <c r="M1620" s="275"/>
      <c r="N1620" s="276"/>
      <c r="O1620" s="276"/>
      <c r="P1620" s="276"/>
      <c r="Q1620" s="276"/>
      <c r="R1620" s="276"/>
      <c r="S1620" s="276"/>
      <c r="T1620" s="277"/>
      <c r="U1620" s="15"/>
      <c r="V1620" s="15"/>
      <c r="W1620" s="15"/>
      <c r="X1620" s="15"/>
      <c r="Y1620" s="15"/>
      <c r="Z1620" s="15"/>
      <c r="AA1620" s="15"/>
      <c r="AB1620" s="15"/>
      <c r="AC1620" s="15"/>
      <c r="AD1620" s="15"/>
      <c r="AE1620" s="15"/>
      <c r="AT1620" s="278" t="s">
        <v>166</v>
      </c>
      <c r="AU1620" s="278" t="s">
        <v>81</v>
      </c>
      <c r="AV1620" s="15" t="s">
        <v>165</v>
      </c>
      <c r="AW1620" s="15" t="s">
        <v>30</v>
      </c>
      <c r="AX1620" s="15" t="s">
        <v>79</v>
      </c>
      <c r="AY1620" s="278" t="s">
        <v>158</v>
      </c>
    </row>
    <row r="1621" s="2" customFormat="1" ht="21.75" customHeight="1">
      <c r="A1621" s="39"/>
      <c r="B1621" s="40"/>
      <c r="C1621" s="233" t="s">
        <v>2683</v>
      </c>
      <c r="D1621" s="233" t="s">
        <v>160</v>
      </c>
      <c r="E1621" s="234" t="s">
        <v>2684</v>
      </c>
      <c r="F1621" s="235" t="s">
        <v>2685</v>
      </c>
      <c r="G1621" s="236" t="s">
        <v>163</v>
      </c>
      <c r="H1621" s="237">
        <v>110.02</v>
      </c>
      <c r="I1621" s="238"/>
      <c r="J1621" s="239">
        <f>ROUND(I1621*H1621,2)</f>
        <v>0</v>
      </c>
      <c r="K1621" s="235" t="s">
        <v>164</v>
      </c>
      <c r="L1621" s="45"/>
      <c r="M1621" s="240" t="s">
        <v>1</v>
      </c>
      <c r="N1621" s="241" t="s">
        <v>40</v>
      </c>
      <c r="O1621" s="93"/>
      <c r="P1621" s="242">
        <f>O1621*H1621</f>
        <v>0</v>
      </c>
      <c r="Q1621" s="242">
        <v>0.0051999999999999998</v>
      </c>
      <c r="R1621" s="242">
        <f>Q1621*H1621</f>
        <v>0.57210399999999995</v>
      </c>
      <c r="S1621" s="242">
        <v>0</v>
      </c>
      <c r="T1621" s="243">
        <f>S1621*H1621</f>
        <v>0</v>
      </c>
      <c r="U1621" s="39"/>
      <c r="V1621" s="39"/>
      <c r="W1621" s="39"/>
      <c r="X1621" s="39"/>
      <c r="Y1621" s="39"/>
      <c r="Z1621" s="39"/>
      <c r="AA1621" s="39"/>
      <c r="AB1621" s="39"/>
      <c r="AC1621" s="39"/>
      <c r="AD1621" s="39"/>
      <c r="AE1621" s="39"/>
      <c r="AR1621" s="244" t="s">
        <v>210</v>
      </c>
      <c r="AT1621" s="244" t="s">
        <v>160</v>
      </c>
      <c r="AU1621" s="244" t="s">
        <v>81</v>
      </c>
      <c r="AY1621" s="18" t="s">
        <v>158</v>
      </c>
      <c r="BE1621" s="245">
        <f>IF(N1621="základní",J1621,0)</f>
        <v>0</v>
      </c>
      <c r="BF1621" s="245">
        <f>IF(N1621="snížená",J1621,0)</f>
        <v>0</v>
      </c>
      <c r="BG1621" s="245">
        <f>IF(N1621="zákl. přenesená",J1621,0)</f>
        <v>0</v>
      </c>
      <c r="BH1621" s="245">
        <f>IF(N1621="sníž. přenesená",J1621,0)</f>
        <v>0</v>
      </c>
      <c r="BI1621" s="245">
        <f>IF(N1621="nulová",J1621,0)</f>
        <v>0</v>
      </c>
      <c r="BJ1621" s="18" t="s">
        <v>165</v>
      </c>
      <c r="BK1621" s="245">
        <f>ROUND(I1621*H1621,2)</f>
        <v>0</v>
      </c>
      <c r="BL1621" s="18" t="s">
        <v>210</v>
      </c>
      <c r="BM1621" s="244" t="s">
        <v>2686</v>
      </c>
    </row>
    <row r="1622" s="2" customFormat="1" ht="16.5" customHeight="1">
      <c r="A1622" s="39"/>
      <c r="B1622" s="40"/>
      <c r="C1622" s="279" t="s">
        <v>1508</v>
      </c>
      <c r="D1622" s="279" t="s">
        <v>355</v>
      </c>
      <c r="E1622" s="280" t="s">
        <v>2687</v>
      </c>
      <c r="F1622" s="281" t="s">
        <v>2688</v>
      </c>
      <c r="G1622" s="282" t="s">
        <v>163</v>
      </c>
      <c r="H1622" s="283">
        <v>121.02200000000001</v>
      </c>
      <c r="I1622" s="284"/>
      <c r="J1622" s="285">
        <f>ROUND(I1622*H1622,2)</f>
        <v>0</v>
      </c>
      <c r="K1622" s="281" t="s">
        <v>164</v>
      </c>
      <c r="L1622" s="286"/>
      <c r="M1622" s="287" t="s">
        <v>1</v>
      </c>
      <c r="N1622" s="288" t="s">
        <v>40</v>
      </c>
      <c r="O1622" s="93"/>
      <c r="P1622" s="242">
        <f>O1622*H1622</f>
        <v>0</v>
      </c>
      <c r="Q1622" s="242">
        <v>0.0126</v>
      </c>
      <c r="R1622" s="242">
        <f>Q1622*H1622</f>
        <v>1.5248772000000002</v>
      </c>
      <c r="S1622" s="242">
        <v>0</v>
      </c>
      <c r="T1622" s="243">
        <f>S1622*H1622</f>
        <v>0</v>
      </c>
      <c r="U1622" s="39"/>
      <c r="V1622" s="39"/>
      <c r="W1622" s="39"/>
      <c r="X1622" s="39"/>
      <c r="Y1622" s="39"/>
      <c r="Z1622" s="39"/>
      <c r="AA1622" s="39"/>
      <c r="AB1622" s="39"/>
      <c r="AC1622" s="39"/>
      <c r="AD1622" s="39"/>
      <c r="AE1622" s="39"/>
      <c r="AR1622" s="244" t="s">
        <v>254</v>
      </c>
      <c r="AT1622" s="244" t="s">
        <v>355</v>
      </c>
      <c r="AU1622" s="244" t="s">
        <v>81</v>
      </c>
      <c r="AY1622" s="18" t="s">
        <v>158</v>
      </c>
      <c r="BE1622" s="245">
        <f>IF(N1622="základní",J1622,0)</f>
        <v>0</v>
      </c>
      <c r="BF1622" s="245">
        <f>IF(N1622="snížená",J1622,0)</f>
        <v>0</v>
      </c>
      <c r="BG1622" s="245">
        <f>IF(N1622="zákl. přenesená",J1622,0)</f>
        <v>0</v>
      </c>
      <c r="BH1622" s="245">
        <f>IF(N1622="sníž. přenesená",J1622,0)</f>
        <v>0</v>
      </c>
      <c r="BI1622" s="245">
        <f>IF(N1622="nulová",J1622,0)</f>
        <v>0</v>
      </c>
      <c r="BJ1622" s="18" t="s">
        <v>165</v>
      </c>
      <c r="BK1622" s="245">
        <f>ROUND(I1622*H1622,2)</f>
        <v>0</v>
      </c>
      <c r="BL1622" s="18" t="s">
        <v>210</v>
      </c>
      <c r="BM1622" s="244" t="s">
        <v>2689</v>
      </c>
    </row>
    <row r="1623" s="14" customFormat="1">
      <c r="A1623" s="14"/>
      <c r="B1623" s="257"/>
      <c r="C1623" s="258"/>
      <c r="D1623" s="248" t="s">
        <v>166</v>
      </c>
      <c r="E1623" s="259" t="s">
        <v>1</v>
      </c>
      <c r="F1623" s="260" t="s">
        <v>2690</v>
      </c>
      <c r="G1623" s="258"/>
      <c r="H1623" s="261">
        <v>121.02200000000001</v>
      </c>
      <c r="I1623" s="262"/>
      <c r="J1623" s="258"/>
      <c r="K1623" s="258"/>
      <c r="L1623" s="263"/>
      <c r="M1623" s="264"/>
      <c r="N1623" s="265"/>
      <c r="O1623" s="265"/>
      <c r="P1623" s="265"/>
      <c r="Q1623" s="265"/>
      <c r="R1623" s="265"/>
      <c r="S1623" s="265"/>
      <c r="T1623" s="266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67" t="s">
        <v>166</v>
      </c>
      <c r="AU1623" s="267" t="s">
        <v>81</v>
      </c>
      <c r="AV1623" s="14" t="s">
        <v>81</v>
      </c>
      <c r="AW1623" s="14" t="s">
        <v>30</v>
      </c>
      <c r="AX1623" s="14" t="s">
        <v>73</v>
      </c>
      <c r="AY1623" s="267" t="s">
        <v>158</v>
      </c>
    </row>
    <row r="1624" s="15" customFormat="1">
      <c r="A1624" s="15"/>
      <c r="B1624" s="268"/>
      <c r="C1624" s="269"/>
      <c r="D1624" s="248" t="s">
        <v>166</v>
      </c>
      <c r="E1624" s="270" t="s">
        <v>1</v>
      </c>
      <c r="F1624" s="271" t="s">
        <v>169</v>
      </c>
      <c r="G1624" s="269"/>
      <c r="H1624" s="272">
        <v>121.02200000000001</v>
      </c>
      <c r="I1624" s="273"/>
      <c r="J1624" s="269"/>
      <c r="K1624" s="269"/>
      <c r="L1624" s="274"/>
      <c r="M1624" s="275"/>
      <c r="N1624" s="276"/>
      <c r="O1624" s="276"/>
      <c r="P1624" s="276"/>
      <c r="Q1624" s="276"/>
      <c r="R1624" s="276"/>
      <c r="S1624" s="276"/>
      <c r="T1624" s="277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78" t="s">
        <v>166</v>
      </c>
      <c r="AU1624" s="278" t="s">
        <v>81</v>
      </c>
      <c r="AV1624" s="15" t="s">
        <v>165</v>
      </c>
      <c r="AW1624" s="15" t="s">
        <v>30</v>
      </c>
      <c r="AX1624" s="15" t="s">
        <v>79</v>
      </c>
      <c r="AY1624" s="278" t="s">
        <v>158</v>
      </c>
    </row>
    <row r="1625" s="2" customFormat="1" ht="21.75" customHeight="1">
      <c r="A1625" s="39"/>
      <c r="B1625" s="40"/>
      <c r="C1625" s="233" t="s">
        <v>2691</v>
      </c>
      <c r="D1625" s="233" t="s">
        <v>160</v>
      </c>
      <c r="E1625" s="234" t="s">
        <v>2692</v>
      </c>
      <c r="F1625" s="235" t="s">
        <v>2693</v>
      </c>
      <c r="G1625" s="236" t="s">
        <v>198</v>
      </c>
      <c r="H1625" s="237">
        <v>55.310000000000002</v>
      </c>
      <c r="I1625" s="238"/>
      <c r="J1625" s="239">
        <f>ROUND(I1625*H1625,2)</f>
        <v>0</v>
      </c>
      <c r="K1625" s="235" t="s">
        <v>164</v>
      </c>
      <c r="L1625" s="45"/>
      <c r="M1625" s="240" t="s">
        <v>1</v>
      </c>
      <c r="N1625" s="241" t="s">
        <v>40</v>
      </c>
      <c r="O1625" s="93"/>
      <c r="P1625" s="242">
        <f>O1625*H1625</f>
        <v>0</v>
      </c>
      <c r="Q1625" s="242">
        <v>0.0029299999999999999</v>
      </c>
      <c r="R1625" s="242">
        <f>Q1625*H1625</f>
        <v>0.16205829999999999</v>
      </c>
      <c r="S1625" s="242">
        <v>0</v>
      </c>
      <c r="T1625" s="243">
        <f>S1625*H1625</f>
        <v>0</v>
      </c>
      <c r="U1625" s="39"/>
      <c r="V1625" s="39"/>
      <c r="W1625" s="39"/>
      <c r="X1625" s="39"/>
      <c r="Y1625" s="39"/>
      <c r="Z1625" s="39"/>
      <c r="AA1625" s="39"/>
      <c r="AB1625" s="39"/>
      <c r="AC1625" s="39"/>
      <c r="AD1625" s="39"/>
      <c r="AE1625" s="39"/>
      <c r="AR1625" s="244" t="s">
        <v>210</v>
      </c>
      <c r="AT1625" s="244" t="s">
        <v>160</v>
      </c>
      <c r="AU1625" s="244" t="s">
        <v>81</v>
      </c>
      <c r="AY1625" s="18" t="s">
        <v>158</v>
      </c>
      <c r="BE1625" s="245">
        <f>IF(N1625="základní",J1625,0)</f>
        <v>0</v>
      </c>
      <c r="BF1625" s="245">
        <f>IF(N1625="snížená",J1625,0)</f>
        <v>0</v>
      </c>
      <c r="BG1625" s="245">
        <f>IF(N1625="zákl. přenesená",J1625,0)</f>
        <v>0</v>
      </c>
      <c r="BH1625" s="245">
        <f>IF(N1625="sníž. přenesená",J1625,0)</f>
        <v>0</v>
      </c>
      <c r="BI1625" s="245">
        <f>IF(N1625="nulová",J1625,0)</f>
        <v>0</v>
      </c>
      <c r="BJ1625" s="18" t="s">
        <v>165</v>
      </c>
      <c r="BK1625" s="245">
        <f>ROUND(I1625*H1625,2)</f>
        <v>0</v>
      </c>
      <c r="BL1625" s="18" t="s">
        <v>210</v>
      </c>
      <c r="BM1625" s="244" t="s">
        <v>2694</v>
      </c>
    </row>
    <row r="1626" s="14" customFormat="1">
      <c r="A1626" s="14"/>
      <c r="B1626" s="257"/>
      <c r="C1626" s="258"/>
      <c r="D1626" s="248" t="s">
        <v>166</v>
      </c>
      <c r="E1626" s="259" t="s">
        <v>1</v>
      </c>
      <c r="F1626" s="260" t="s">
        <v>2252</v>
      </c>
      <c r="G1626" s="258"/>
      <c r="H1626" s="261">
        <v>5.5</v>
      </c>
      <c r="I1626" s="262"/>
      <c r="J1626" s="258"/>
      <c r="K1626" s="258"/>
      <c r="L1626" s="263"/>
      <c r="M1626" s="264"/>
      <c r="N1626" s="265"/>
      <c r="O1626" s="265"/>
      <c r="P1626" s="265"/>
      <c r="Q1626" s="265"/>
      <c r="R1626" s="265"/>
      <c r="S1626" s="265"/>
      <c r="T1626" s="266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67" t="s">
        <v>166</v>
      </c>
      <c r="AU1626" s="267" t="s">
        <v>81</v>
      </c>
      <c r="AV1626" s="14" t="s">
        <v>81</v>
      </c>
      <c r="AW1626" s="14" t="s">
        <v>30</v>
      </c>
      <c r="AX1626" s="14" t="s">
        <v>73</v>
      </c>
      <c r="AY1626" s="267" t="s">
        <v>158</v>
      </c>
    </row>
    <row r="1627" s="14" customFormat="1">
      <c r="A1627" s="14"/>
      <c r="B1627" s="257"/>
      <c r="C1627" s="258"/>
      <c r="D1627" s="248" t="s">
        <v>166</v>
      </c>
      <c r="E1627" s="259" t="s">
        <v>1</v>
      </c>
      <c r="F1627" s="260" t="s">
        <v>2695</v>
      </c>
      <c r="G1627" s="258"/>
      <c r="H1627" s="261">
        <v>58.909999999999997</v>
      </c>
      <c r="I1627" s="262"/>
      <c r="J1627" s="258"/>
      <c r="K1627" s="258"/>
      <c r="L1627" s="263"/>
      <c r="M1627" s="264"/>
      <c r="N1627" s="265"/>
      <c r="O1627" s="265"/>
      <c r="P1627" s="265"/>
      <c r="Q1627" s="265"/>
      <c r="R1627" s="265"/>
      <c r="S1627" s="265"/>
      <c r="T1627" s="266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67" t="s">
        <v>166</v>
      </c>
      <c r="AU1627" s="267" t="s">
        <v>81</v>
      </c>
      <c r="AV1627" s="14" t="s">
        <v>81</v>
      </c>
      <c r="AW1627" s="14" t="s">
        <v>30</v>
      </c>
      <c r="AX1627" s="14" t="s">
        <v>73</v>
      </c>
      <c r="AY1627" s="267" t="s">
        <v>158</v>
      </c>
    </row>
    <row r="1628" s="13" customFormat="1">
      <c r="A1628" s="13"/>
      <c r="B1628" s="246"/>
      <c r="C1628" s="247"/>
      <c r="D1628" s="248" t="s">
        <v>166</v>
      </c>
      <c r="E1628" s="249" t="s">
        <v>1</v>
      </c>
      <c r="F1628" s="250" t="s">
        <v>487</v>
      </c>
      <c r="G1628" s="247"/>
      <c r="H1628" s="249" t="s">
        <v>1</v>
      </c>
      <c r="I1628" s="251"/>
      <c r="J1628" s="247"/>
      <c r="K1628" s="247"/>
      <c r="L1628" s="252"/>
      <c r="M1628" s="253"/>
      <c r="N1628" s="254"/>
      <c r="O1628" s="254"/>
      <c r="P1628" s="254"/>
      <c r="Q1628" s="254"/>
      <c r="R1628" s="254"/>
      <c r="S1628" s="254"/>
      <c r="T1628" s="255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56" t="s">
        <v>166</v>
      </c>
      <c r="AU1628" s="256" t="s">
        <v>81</v>
      </c>
      <c r="AV1628" s="13" t="s">
        <v>79</v>
      </c>
      <c r="AW1628" s="13" t="s">
        <v>30</v>
      </c>
      <c r="AX1628" s="13" t="s">
        <v>73</v>
      </c>
      <c r="AY1628" s="256" t="s">
        <v>158</v>
      </c>
    </row>
    <row r="1629" s="14" customFormat="1">
      <c r="A1629" s="14"/>
      <c r="B1629" s="257"/>
      <c r="C1629" s="258"/>
      <c r="D1629" s="248" t="s">
        <v>166</v>
      </c>
      <c r="E1629" s="259" t="s">
        <v>1</v>
      </c>
      <c r="F1629" s="260" t="s">
        <v>2696</v>
      </c>
      <c r="G1629" s="258"/>
      <c r="H1629" s="261">
        <v>-9.0999999999999996</v>
      </c>
      <c r="I1629" s="262"/>
      <c r="J1629" s="258"/>
      <c r="K1629" s="258"/>
      <c r="L1629" s="263"/>
      <c r="M1629" s="264"/>
      <c r="N1629" s="265"/>
      <c r="O1629" s="265"/>
      <c r="P1629" s="265"/>
      <c r="Q1629" s="265"/>
      <c r="R1629" s="265"/>
      <c r="S1629" s="265"/>
      <c r="T1629" s="266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67" t="s">
        <v>166</v>
      </c>
      <c r="AU1629" s="267" t="s">
        <v>81</v>
      </c>
      <c r="AV1629" s="14" t="s">
        <v>81</v>
      </c>
      <c r="AW1629" s="14" t="s">
        <v>30</v>
      </c>
      <c r="AX1629" s="14" t="s">
        <v>73</v>
      </c>
      <c r="AY1629" s="267" t="s">
        <v>158</v>
      </c>
    </row>
    <row r="1630" s="15" customFormat="1">
      <c r="A1630" s="15"/>
      <c r="B1630" s="268"/>
      <c r="C1630" s="269"/>
      <c r="D1630" s="248" t="s">
        <v>166</v>
      </c>
      <c r="E1630" s="270" t="s">
        <v>1</v>
      </c>
      <c r="F1630" s="271" t="s">
        <v>169</v>
      </c>
      <c r="G1630" s="269"/>
      <c r="H1630" s="272">
        <v>55.309999999999995</v>
      </c>
      <c r="I1630" s="273"/>
      <c r="J1630" s="269"/>
      <c r="K1630" s="269"/>
      <c r="L1630" s="274"/>
      <c r="M1630" s="275"/>
      <c r="N1630" s="276"/>
      <c r="O1630" s="276"/>
      <c r="P1630" s="276"/>
      <c r="Q1630" s="276"/>
      <c r="R1630" s="276"/>
      <c r="S1630" s="276"/>
      <c r="T1630" s="277"/>
      <c r="U1630" s="15"/>
      <c r="V1630" s="15"/>
      <c r="W1630" s="15"/>
      <c r="X1630" s="15"/>
      <c r="Y1630" s="15"/>
      <c r="Z1630" s="15"/>
      <c r="AA1630" s="15"/>
      <c r="AB1630" s="15"/>
      <c r="AC1630" s="15"/>
      <c r="AD1630" s="15"/>
      <c r="AE1630" s="15"/>
      <c r="AT1630" s="278" t="s">
        <v>166</v>
      </c>
      <c r="AU1630" s="278" t="s">
        <v>81</v>
      </c>
      <c r="AV1630" s="15" t="s">
        <v>165</v>
      </c>
      <c r="AW1630" s="15" t="s">
        <v>30</v>
      </c>
      <c r="AX1630" s="15" t="s">
        <v>79</v>
      </c>
      <c r="AY1630" s="278" t="s">
        <v>158</v>
      </c>
    </row>
    <row r="1631" s="2" customFormat="1" ht="16.5" customHeight="1">
      <c r="A1631" s="39"/>
      <c r="B1631" s="40"/>
      <c r="C1631" s="279" t="s">
        <v>2697</v>
      </c>
      <c r="D1631" s="279" t="s">
        <v>355</v>
      </c>
      <c r="E1631" s="280" t="s">
        <v>2698</v>
      </c>
      <c r="F1631" s="281" t="s">
        <v>2699</v>
      </c>
      <c r="G1631" s="282" t="s">
        <v>329</v>
      </c>
      <c r="H1631" s="283">
        <v>304.20499999999998</v>
      </c>
      <c r="I1631" s="284"/>
      <c r="J1631" s="285">
        <f>ROUND(I1631*H1631,2)</f>
        <v>0</v>
      </c>
      <c r="K1631" s="281" t="s">
        <v>1</v>
      </c>
      <c r="L1631" s="286"/>
      <c r="M1631" s="287" t="s">
        <v>1</v>
      </c>
      <c r="N1631" s="288" t="s">
        <v>40</v>
      </c>
      <c r="O1631" s="93"/>
      <c r="P1631" s="242">
        <f>O1631*H1631</f>
        <v>0</v>
      </c>
      <c r="Q1631" s="242">
        <v>0</v>
      </c>
      <c r="R1631" s="242">
        <f>Q1631*H1631</f>
        <v>0</v>
      </c>
      <c r="S1631" s="242">
        <v>0</v>
      </c>
      <c r="T1631" s="243">
        <f>S1631*H1631</f>
        <v>0</v>
      </c>
      <c r="U1631" s="39"/>
      <c r="V1631" s="39"/>
      <c r="W1631" s="39"/>
      <c r="X1631" s="39"/>
      <c r="Y1631" s="39"/>
      <c r="Z1631" s="39"/>
      <c r="AA1631" s="39"/>
      <c r="AB1631" s="39"/>
      <c r="AC1631" s="39"/>
      <c r="AD1631" s="39"/>
      <c r="AE1631" s="39"/>
      <c r="AR1631" s="244" t="s">
        <v>254</v>
      </c>
      <c r="AT1631" s="244" t="s">
        <v>355</v>
      </c>
      <c r="AU1631" s="244" t="s">
        <v>81</v>
      </c>
      <c r="AY1631" s="18" t="s">
        <v>158</v>
      </c>
      <c r="BE1631" s="245">
        <f>IF(N1631="základní",J1631,0)</f>
        <v>0</v>
      </c>
      <c r="BF1631" s="245">
        <f>IF(N1631="snížená",J1631,0)</f>
        <v>0</v>
      </c>
      <c r="BG1631" s="245">
        <f>IF(N1631="zákl. přenesená",J1631,0)</f>
        <v>0</v>
      </c>
      <c r="BH1631" s="245">
        <f>IF(N1631="sníž. přenesená",J1631,0)</f>
        <v>0</v>
      </c>
      <c r="BI1631" s="245">
        <f>IF(N1631="nulová",J1631,0)</f>
        <v>0</v>
      </c>
      <c r="BJ1631" s="18" t="s">
        <v>165</v>
      </c>
      <c r="BK1631" s="245">
        <f>ROUND(I1631*H1631,2)</f>
        <v>0</v>
      </c>
      <c r="BL1631" s="18" t="s">
        <v>210</v>
      </c>
      <c r="BM1631" s="244" t="s">
        <v>2700</v>
      </c>
    </row>
    <row r="1632" s="14" customFormat="1">
      <c r="A1632" s="14"/>
      <c r="B1632" s="257"/>
      <c r="C1632" s="258"/>
      <c r="D1632" s="248" t="s">
        <v>166</v>
      </c>
      <c r="E1632" s="259" t="s">
        <v>1</v>
      </c>
      <c r="F1632" s="260" t="s">
        <v>2701</v>
      </c>
      <c r="G1632" s="258"/>
      <c r="H1632" s="261">
        <v>304.20499999999998</v>
      </c>
      <c r="I1632" s="262"/>
      <c r="J1632" s="258"/>
      <c r="K1632" s="258"/>
      <c r="L1632" s="263"/>
      <c r="M1632" s="264"/>
      <c r="N1632" s="265"/>
      <c r="O1632" s="265"/>
      <c r="P1632" s="265"/>
      <c r="Q1632" s="265"/>
      <c r="R1632" s="265"/>
      <c r="S1632" s="265"/>
      <c r="T1632" s="266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67" t="s">
        <v>166</v>
      </c>
      <c r="AU1632" s="267" t="s">
        <v>81</v>
      </c>
      <c r="AV1632" s="14" t="s">
        <v>81</v>
      </c>
      <c r="AW1632" s="14" t="s">
        <v>30</v>
      </c>
      <c r="AX1632" s="14" t="s">
        <v>73</v>
      </c>
      <c r="AY1632" s="267" t="s">
        <v>158</v>
      </c>
    </row>
    <row r="1633" s="15" customFormat="1">
      <c r="A1633" s="15"/>
      <c r="B1633" s="268"/>
      <c r="C1633" s="269"/>
      <c r="D1633" s="248" t="s">
        <v>166</v>
      </c>
      <c r="E1633" s="270" t="s">
        <v>1</v>
      </c>
      <c r="F1633" s="271" t="s">
        <v>169</v>
      </c>
      <c r="G1633" s="269"/>
      <c r="H1633" s="272">
        <v>304.20499999999998</v>
      </c>
      <c r="I1633" s="273"/>
      <c r="J1633" s="269"/>
      <c r="K1633" s="269"/>
      <c r="L1633" s="274"/>
      <c r="M1633" s="275"/>
      <c r="N1633" s="276"/>
      <c r="O1633" s="276"/>
      <c r="P1633" s="276"/>
      <c r="Q1633" s="276"/>
      <c r="R1633" s="276"/>
      <c r="S1633" s="276"/>
      <c r="T1633" s="277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15"/>
      <c r="AT1633" s="278" t="s">
        <v>166</v>
      </c>
      <c r="AU1633" s="278" t="s">
        <v>81</v>
      </c>
      <c r="AV1633" s="15" t="s">
        <v>165</v>
      </c>
      <c r="AW1633" s="15" t="s">
        <v>30</v>
      </c>
      <c r="AX1633" s="15" t="s">
        <v>79</v>
      </c>
      <c r="AY1633" s="278" t="s">
        <v>158</v>
      </c>
    </row>
    <row r="1634" s="2" customFormat="1" ht="21.75" customHeight="1">
      <c r="A1634" s="39"/>
      <c r="B1634" s="40"/>
      <c r="C1634" s="233" t="s">
        <v>2702</v>
      </c>
      <c r="D1634" s="233" t="s">
        <v>160</v>
      </c>
      <c r="E1634" s="234" t="s">
        <v>2703</v>
      </c>
      <c r="F1634" s="235" t="s">
        <v>2704</v>
      </c>
      <c r="G1634" s="236" t="s">
        <v>163</v>
      </c>
      <c r="H1634" s="237">
        <v>110.02</v>
      </c>
      <c r="I1634" s="238"/>
      <c r="J1634" s="239">
        <f>ROUND(I1634*H1634,2)</f>
        <v>0</v>
      </c>
      <c r="K1634" s="235" t="s">
        <v>164</v>
      </c>
      <c r="L1634" s="45"/>
      <c r="M1634" s="240" t="s">
        <v>1</v>
      </c>
      <c r="N1634" s="241" t="s">
        <v>40</v>
      </c>
      <c r="O1634" s="93"/>
      <c r="P1634" s="242">
        <f>O1634*H1634</f>
        <v>0</v>
      </c>
      <c r="Q1634" s="242">
        <v>0</v>
      </c>
      <c r="R1634" s="242">
        <f>Q1634*H1634</f>
        <v>0</v>
      </c>
      <c r="S1634" s="242">
        <v>0</v>
      </c>
      <c r="T1634" s="243">
        <f>S1634*H1634</f>
        <v>0</v>
      </c>
      <c r="U1634" s="39"/>
      <c r="V1634" s="39"/>
      <c r="W1634" s="39"/>
      <c r="X1634" s="39"/>
      <c r="Y1634" s="39"/>
      <c r="Z1634" s="39"/>
      <c r="AA1634" s="39"/>
      <c r="AB1634" s="39"/>
      <c r="AC1634" s="39"/>
      <c r="AD1634" s="39"/>
      <c r="AE1634" s="39"/>
      <c r="AR1634" s="244" t="s">
        <v>210</v>
      </c>
      <c r="AT1634" s="244" t="s">
        <v>160</v>
      </c>
      <c r="AU1634" s="244" t="s">
        <v>81</v>
      </c>
      <c r="AY1634" s="18" t="s">
        <v>158</v>
      </c>
      <c r="BE1634" s="245">
        <f>IF(N1634="základní",J1634,0)</f>
        <v>0</v>
      </c>
      <c r="BF1634" s="245">
        <f>IF(N1634="snížená",J1634,0)</f>
        <v>0</v>
      </c>
      <c r="BG1634" s="245">
        <f>IF(N1634="zákl. přenesená",J1634,0)</f>
        <v>0</v>
      </c>
      <c r="BH1634" s="245">
        <f>IF(N1634="sníž. přenesená",J1634,0)</f>
        <v>0</v>
      </c>
      <c r="BI1634" s="245">
        <f>IF(N1634="nulová",J1634,0)</f>
        <v>0</v>
      </c>
      <c r="BJ1634" s="18" t="s">
        <v>165</v>
      </c>
      <c r="BK1634" s="245">
        <f>ROUND(I1634*H1634,2)</f>
        <v>0</v>
      </c>
      <c r="BL1634" s="18" t="s">
        <v>210</v>
      </c>
      <c r="BM1634" s="244" t="s">
        <v>2705</v>
      </c>
    </row>
    <row r="1635" s="2" customFormat="1" ht="21.75" customHeight="1">
      <c r="A1635" s="39"/>
      <c r="B1635" s="40"/>
      <c r="C1635" s="233" t="s">
        <v>1517</v>
      </c>
      <c r="D1635" s="233" t="s">
        <v>160</v>
      </c>
      <c r="E1635" s="234" t="s">
        <v>2706</v>
      </c>
      <c r="F1635" s="235" t="s">
        <v>2707</v>
      </c>
      <c r="G1635" s="236" t="s">
        <v>163</v>
      </c>
      <c r="H1635" s="237">
        <v>110.02</v>
      </c>
      <c r="I1635" s="238"/>
      <c r="J1635" s="239">
        <f>ROUND(I1635*H1635,2)</f>
        <v>0</v>
      </c>
      <c r="K1635" s="235" t="s">
        <v>164</v>
      </c>
      <c r="L1635" s="45"/>
      <c r="M1635" s="240" t="s">
        <v>1</v>
      </c>
      <c r="N1635" s="241" t="s">
        <v>40</v>
      </c>
      <c r="O1635" s="93"/>
      <c r="P1635" s="242">
        <f>O1635*H1635</f>
        <v>0</v>
      </c>
      <c r="Q1635" s="242">
        <v>0.00093000000000000005</v>
      </c>
      <c r="R1635" s="242">
        <f>Q1635*H1635</f>
        <v>0.1023186</v>
      </c>
      <c r="S1635" s="242">
        <v>0</v>
      </c>
      <c r="T1635" s="243">
        <f>S1635*H1635</f>
        <v>0</v>
      </c>
      <c r="U1635" s="39"/>
      <c r="V1635" s="39"/>
      <c r="W1635" s="39"/>
      <c r="X1635" s="39"/>
      <c r="Y1635" s="39"/>
      <c r="Z1635" s="39"/>
      <c r="AA1635" s="39"/>
      <c r="AB1635" s="39"/>
      <c r="AC1635" s="39"/>
      <c r="AD1635" s="39"/>
      <c r="AE1635" s="39"/>
      <c r="AR1635" s="244" t="s">
        <v>210</v>
      </c>
      <c r="AT1635" s="244" t="s">
        <v>160</v>
      </c>
      <c r="AU1635" s="244" t="s">
        <v>81</v>
      </c>
      <c r="AY1635" s="18" t="s">
        <v>158</v>
      </c>
      <c r="BE1635" s="245">
        <f>IF(N1635="základní",J1635,0)</f>
        <v>0</v>
      </c>
      <c r="BF1635" s="245">
        <f>IF(N1635="snížená",J1635,0)</f>
        <v>0</v>
      </c>
      <c r="BG1635" s="245">
        <f>IF(N1635="zákl. přenesená",J1635,0)</f>
        <v>0</v>
      </c>
      <c r="BH1635" s="245">
        <f>IF(N1635="sníž. přenesená",J1635,0)</f>
        <v>0</v>
      </c>
      <c r="BI1635" s="245">
        <f>IF(N1635="nulová",J1635,0)</f>
        <v>0</v>
      </c>
      <c r="BJ1635" s="18" t="s">
        <v>165</v>
      </c>
      <c r="BK1635" s="245">
        <f>ROUND(I1635*H1635,2)</f>
        <v>0</v>
      </c>
      <c r="BL1635" s="18" t="s">
        <v>210</v>
      </c>
      <c r="BM1635" s="244" t="s">
        <v>2708</v>
      </c>
    </row>
    <row r="1636" s="2" customFormat="1" ht="21.75" customHeight="1">
      <c r="A1636" s="39"/>
      <c r="B1636" s="40"/>
      <c r="C1636" s="233" t="s">
        <v>2709</v>
      </c>
      <c r="D1636" s="233" t="s">
        <v>160</v>
      </c>
      <c r="E1636" s="234" t="s">
        <v>2710</v>
      </c>
      <c r="F1636" s="235" t="s">
        <v>2711</v>
      </c>
      <c r="G1636" s="236" t="s">
        <v>163</v>
      </c>
      <c r="H1636" s="237">
        <v>0.71999999999999997</v>
      </c>
      <c r="I1636" s="238"/>
      <c r="J1636" s="239">
        <f>ROUND(I1636*H1636,2)</f>
        <v>0</v>
      </c>
      <c r="K1636" s="235" t="s">
        <v>164</v>
      </c>
      <c r="L1636" s="45"/>
      <c r="M1636" s="240" t="s">
        <v>1</v>
      </c>
      <c r="N1636" s="241" t="s">
        <v>40</v>
      </c>
      <c r="O1636" s="93"/>
      <c r="P1636" s="242">
        <f>O1636*H1636</f>
        <v>0</v>
      </c>
      <c r="Q1636" s="242">
        <v>0.00063000000000000003</v>
      </c>
      <c r="R1636" s="242">
        <f>Q1636*H1636</f>
        <v>0.00045360000000000002</v>
      </c>
      <c r="S1636" s="242">
        <v>0</v>
      </c>
      <c r="T1636" s="243">
        <f>S1636*H1636</f>
        <v>0</v>
      </c>
      <c r="U1636" s="39"/>
      <c r="V1636" s="39"/>
      <c r="W1636" s="39"/>
      <c r="X1636" s="39"/>
      <c r="Y1636" s="39"/>
      <c r="Z1636" s="39"/>
      <c r="AA1636" s="39"/>
      <c r="AB1636" s="39"/>
      <c r="AC1636" s="39"/>
      <c r="AD1636" s="39"/>
      <c r="AE1636" s="39"/>
      <c r="AR1636" s="244" t="s">
        <v>210</v>
      </c>
      <c r="AT1636" s="244" t="s">
        <v>160</v>
      </c>
      <c r="AU1636" s="244" t="s">
        <v>81</v>
      </c>
      <c r="AY1636" s="18" t="s">
        <v>158</v>
      </c>
      <c r="BE1636" s="245">
        <f>IF(N1636="základní",J1636,0)</f>
        <v>0</v>
      </c>
      <c r="BF1636" s="245">
        <f>IF(N1636="snížená",J1636,0)</f>
        <v>0</v>
      </c>
      <c r="BG1636" s="245">
        <f>IF(N1636="zákl. přenesená",J1636,0)</f>
        <v>0</v>
      </c>
      <c r="BH1636" s="245">
        <f>IF(N1636="sníž. přenesená",J1636,0)</f>
        <v>0</v>
      </c>
      <c r="BI1636" s="245">
        <f>IF(N1636="nulová",J1636,0)</f>
        <v>0</v>
      </c>
      <c r="BJ1636" s="18" t="s">
        <v>165</v>
      </c>
      <c r="BK1636" s="245">
        <f>ROUND(I1636*H1636,2)</f>
        <v>0</v>
      </c>
      <c r="BL1636" s="18" t="s">
        <v>210</v>
      </c>
      <c r="BM1636" s="244" t="s">
        <v>2712</v>
      </c>
    </row>
    <row r="1637" s="14" customFormat="1">
      <c r="A1637" s="14"/>
      <c r="B1637" s="257"/>
      <c r="C1637" s="258"/>
      <c r="D1637" s="248" t="s">
        <v>166</v>
      </c>
      <c r="E1637" s="259" t="s">
        <v>1</v>
      </c>
      <c r="F1637" s="260" t="s">
        <v>2713</v>
      </c>
      <c r="G1637" s="258"/>
      <c r="H1637" s="261">
        <v>0.71999999999999997</v>
      </c>
      <c r="I1637" s="262"/>
      <c r="J1637" s="258"/>
      <c r="K1637" s="258"/>
      <c r="L1637" s="263"/>
      <c r="M1637" s="264"/>
      <c r="N1637" s="265"/>
      <c r="O1637" s="265"/>
      <c r="P1637" s="265"/>
      <c r="Q1637" s="265"/>
      <c r="R1637" s="265"/>
      <c r="S1637" s="265"/>
      <c r="T1637" s="266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67" t="s">
        <v>166</v>
      </c>
      <c r="AU1637" s="267" t="s">
        <v>81</v>
      </c>
      <c r="AV1637" s="14" t="s">
        <v>81</v>
      </c>
      <c r="AW1637" s="14" t="s">
        <v>30</v>
      </c>
      <c r="AX1637" s="14" t="s">
        <v>73</v>
      </c>
      <c r="AY1637" s="267" t="s">
        <v>158</v>
      </c>
    </row>
    <row r="1638" s="15" customFormat="1">
      <c r="A1638" s="15"/>
      <c r="B1638" s="268"/>
      <c r="C1638" s="269"/>
      <c r="D1638" s="248" t="s">
        <v>166</v>
      </c>
      <c r="E1638" s="270" t="s">
        <v>1</v>
      </c>
      <c r="F1638" s="271" t="s">
        <v>169</v>
      </c>
      <c r="G1638" s="269"/>
      <c r="H1638" s="272">
        <v>0.71999999999999997</v>
      </c>
      <c r="I1638" s="273"/>
      <c r="J1638" s="269"/>
      <c r="K1638" s="269"/>
      <c r="L1638" s="274"/>
      <c r="M1638" s="275"/>
      <c r="N1638" s="276"/>
      <c r="O1638" s="276"/>
      <c r="P1638" s="276"/>
      <c r="Q1638" s="276"/>
      <c r="R1638" s="276"/>
      <c r="S1638" s="276"/>
      <c r="T1638" s="277"/>
      <c r="U1638" s="15"/>
      <c r="V1638" s="15"/>
      <c r="W1638" s="15"/>
      <c r="X1638" s="15"/>
      <c r="Y1638" s="15"/>
      <c r="Z1638" s="15"/>
      <c r="AA1638" s="15"/>
      <c r="AB1638" s="15"/>
      <c r="AC1638" s="15"/>
      <c r="AD1638" s="15"/>
      <c r="AE1638" s="15"/>
      <c r="AT1638" s="278" t="s">
        <v>166</v>
      </c>
      <c r="AU1638" s="278" t="s">
        <v>81</v>
      </c>
      <c r="AV1638" s="15" t="s">
        <v>165</v>
      </c>
      <c r="AW1638" s="15" t="s">
        <v>30</v>
      </c>
      <c r="AX1638" s="15" t="s">
        <v>79</v>
      </c>
      <c r="AY1638" s="278" t="s">
        <v>158</v>
      </c>
    </row>
    <row r="1639" s="2" customFormat="1" ht="21.75" customHeight="1">
      <c r="A1639" s="39"/>
      <c r="B1639" s="40"/>
      <c r="C1639" s="279" t="s">
        <v>1522</v>
      </c>
      <c r="D1639" s="279" t="s">
        <v>355</v>
      </c>
      <c r="E1639" s="280" t="s">
        <v>2714</v>
      </c>
      <c r="F1639" s="281" t="s">
        <v>2715</v>
      </c>
      <c r="G1639" s="282" t="s">
        <v>329</v>
      </c>
      <c r="H1639" s="283">
        <v>3</v>
      </c>
      <c r="I1639" s="284"/>
      <c r="J1639" s="285">
        <f>ROUND(I1639*H1639,2)</f>
        <v>0</v>
      </c>
      <c r="K1639" s="281" t="s">
        <v>1</v>
      </c>
      <c r="L1639" s="286"/>
      <c r="M1639" s="287" t="s">
        <v>1</v>
      </c>
      <c r="N1639" s="288" t="s">
        <v>40</v>
      </c>
      <c r="O1639" s="93"/>
      <c r="P1639" s="242">
        <f>O1639*H1639</f>
        <v>0</v>
      </c>
      <c r="Q1639" s="242">
        <v>0</v>
      </c>
      <c r="R1639" s="242">
        <f>Q1639*H1639</f>
        <v>0</v>
      </c>
      <c r="S1639" s="242">
        <v>0</v>
      </c>
      <c r="T1639" s="243">
        <f>S1639*H1639</f>
        <v>0</v>
      </c>
      <c r="U1639" s="39"/>
      <c r="V1639" s="39"/>
      <c r="W1639" s="39"/>
      <c r="X1639" s="39"/>
      <c r="Y1639" s="39"/>
      <c r="Z1639" s="39"/>
      <c r="AA1639" s="39"/>
      <c r="AB1639" s="39"/>
      <c r="AC1639" s="39"/>
      <c r="AD1639" s="39"/>
      <c r="AE1639" s="39"/>
      <c r="AR1639" s="244" t="s">
        <v>254</v>
      </c>
      <c r="AT1639" s="244" t="s">
        <v>355</v>
      </c>
      <c r="AU1639" s="244" t="s">
        <v>81</v>
      </c>
      <c r="AY1639" s="18" t="s">
        <v>158</v>
      </c>
      <c r="BE1639" s="245">
        <f>IF(N1639="základní",J1639,0)</f>
        <v>0</v>
      </c>
      <c r="BF1639" s="245">
        <f>IF(N1639="snížená",J1639,0)</f>
        <v>0</v>
      </c>
      <c r="BG1639" s="245">
        <f>IF(N1639="zákl. přenesená",J1639,0)</f>
        <v>0</v>
      </c>
      <c r="BH1639" s="245">
        <f>IF(N1639="sníž. přenesená",J1639,0)</f>
        <v>0</v>
      </c>
      <c r="BI1639" s="245">
        <f>IF(N1639="nulová",J1639,0)</f>
        <v>0</v>
      </c>
      <c r="BJ1639" s="18" t="s">
        <v>165</v>
      </c>
      <c r="BK1639" s="245">
        <f>ROUND(I1639*H1639,2)</f>
        <v>0</v>
      </c>
      <c r="BL1639" s="18" t="s">
        <v>210</v>
      </c>
      <c r="BM1639" s="244" t="s">
        <v>2716</v>
      </c>
    </row>
    <row r="1640" s="2" customFormat="1" ht="21.75" customHeight="1">
      <c r="A1640" s="39"/>
      <c r="B1640" s="40"/>
      <c r="C1640" s="233" t="s">
        <v>2717</v>
      </c>
      <c r="D1640" s="233" t="s">
        <v>160</v>
      </c>
      <c r="E1640" s="234" t="s">
        <v>2718</v>
      </c>
      <c r="F1640" s="235" t="s">
        <v>2719</v>
      </c>
      <c r="G1640" s="236" t="s">
        <v>253</v>
      </c>
      <c r="H1640" s="237">
        <v>2.395</v>
      </c>
      <c r="I1640" s="238"/>
      <c r="J1640" s="239">
        <f>ROUND(I1640*H1640,2)</f>
        <v>0</v>
      </c>
      <c r="K1640" s="235" t="s">
        <v>164</v>
      </c>
      <c r="L1640" s="45"/>
      <c r="M1640" s="240" t="s">
        <v>1</v>
      </c>
      <c r="N1640" s="241" t="s">
        <v>40</v>
      </c>
      <c r="O1640" s="93"/>
      <c r="P1640" s="242">
        <f>O1640*H1640</f>
        <v>0</v>
      </c>
      <c r="Q1640" s="242">
        <v>0</v>
      </c>
      <c r="R1640" s="242">
        <f>Q1640*H1640</f>
        <v>0</v>
      </c>
      <c r="S1640" s="242">
        <v>0</v>
      </c>
      <c r="T1640" s="243">
        <f>S1640*H1640</f>
        <v>0</v>
      </c>
      <c r="U1640" s="39"/>
      <c r="V1640" s="39"/>
      <c r="W1640" s="39"/>
      <c r="X1640" s="39"/>
      <c r="Y1640" s="39"/>
      <c r="Z1640" s="39"/>
      <c r="AA1640" s="39"/>
      <c r="AB1640" s="39"/>
      <c r="AC1640" s="39"/>
      <c r="AD1640" s="39"/>
      <c r="AE1640" s="39"/>
      <c r="AR1640" s="244" t="s">
        <v>210</v>
      </c>
      <c r="AT1640" s="244" t="s">
        <v>160</v>
      </c>
      <c r="AU1640" s="244" t="s">
        <v>81</v>
      </c>
      <c r="AY1640" s="18" t="s">
        <v>158</v>
      </c>
      <c r="BE1640" s="245">
        <f>IF(N1640="základní",J1640,0)</f>
        <v>0</v>
      </c>
      <c r="BF1640" s="245">
        <f>IF(N1640="snížená",J1640,0)</f>
        <v>0</v>
      </c>
      <c r="BG1640" s="245">
        <f>IF(N1640="zákl. přenesená",J1640,0)</f>
        <v>0</v>
      </c>
      <c r="BH1640" s="245">
        <f>IF(N1640="sníž. přenesená",J1640,0)</f>
        <v>0</v>
      </c>
      <c r="BI1640" s="245">
        <f>IF(N1640="nulová",J1640,0)</f>
        <v>0</v>
      </c>
      <c r="BJ1640" s="18" t="s">
        <v>165</v>
      </c>
      <c r="BK1640" s="245">
        <f>ROUND(I1640*H1640,2)</f>
        <v>0</v>
      </c>
      <c r="BL1640" s="18" t="s">
        <v>210</v>
      </c>
      <c r="BM1640" s="244" t="s">
        <v>2720</v>
      </c>
    </row>
    <row r="1641" s="12" customFormat="1" ht="22.8" customHeight="1">
      <c r="A1641" s="12"/>
      <c r="B1641" s="217"/>
      <c r="C1641" s="218"/>
      <c r="D1641" s="219" t="s">
        <v>72</v>
      </c>
      <c r="E1641" s="231" t="s">
        <v>1868</v>
      </c>
      <c r="F1641" s="231" t="s">
        <v>2721</v>
      </c>
      <c r="G1641" s="218"/>
      <c r="H1641" s="218"/>
      <c r="I1641" s="221"/>
      <c r="J1641" s="232">
        <f>BK1641</f>
        <v>0</v>
      </c>
      <c r="K1641" s="218"/>
      <c r="L1641" s="223"/>
      <c r="M1641" s="224"/>
      <c r="N1641" s="225"/>
      <c r="O1641" s="225"/>
      <c r="P1641" s="226">
        <f>SUM(P1642:P1650)</f>
        <v>0</v>
      </c>
      <c r="Q1641" s="225"/>
      <c r="R1641" s="226">
        <f>SUM(R1642:R1650)</f>
        <v>0.56012000000000006</v>
      </c>
      <c r="S1641" s="225"/>
      <c r="T1641" s="227">
        <f>SUM(T1642:T1650)</f>
        <v>0</v>
      </c>
      <c r="U1641" s="12"/>
      <c r="V1641" s="12"/>
      <c r="W1641" s="12"/>
      <c r="X1641" s="12"/>
      <c r="Y1641" s="12"/>
      <c r="Z1641" s="12"/>
      <c r="AA1641" s="12"/>
      <c r="AB1641" s="12"/>
      <c r="AC1641" s="12"/>
      <c r="AD1641" s="12"/>
      <c r="AE1641" s="12"/>
      <c r="AR1641" s="228" t="s">
        <v>81</v>
      </c>
      <c r="AT1641" s="229" t="s">
        <v>72</v>
      </c>
      <c r="AU1641" s="229" t="s">
        <v>79</v>
      </c>
      <c r="AY1641" s="228" t="s">
        <v>158</v>
      </c>
      <c r="BK1641" s="230">
        <f>SUM(BK1642:BK1650)</f>
        <v>0</v>
      </c>
    </row>
    <row r="1642" s="2" customFormat="1" ht="21.75" customHeight="1">
      <c r="A1642" s="39"/>
      <c r="B1642" s="40"/>
      <c r="C1642" s="233" t="s">
        <v>1525</v>
      </c>
      <c r="D1642" s="233" t="s">
        <v>160</v>
      </c>
      <c r="E1642" s="234" t="s">
        <v>2722</v>
      </c>
      <c r="F1642" s="235" t="s">
        <v>2723</v>
      </c>
      <c r="G1642" s="236" t="s">
        <v>163</v>
      </c>
      <c r="H1642" s="237">
        <v>0.80000000000000004</v>
      </c>
      <c r="I1642" s="238"/>
      <c r="J1642" s="239">
        <f>ROUND(I1642*H1642,2)</f>
        <v>0</v>
      </c>
      <c r="K1642" s="235" t="s">
        <v>164</v>
      </c>
      <c r="L1642" s="45"/>
      <c r="M1642" s="240" t="s">
        <v>1</v>
      </c>
      <c r="N1642" s="241" t="s">
        <v>40</v>
      </c>
      <c r="O1642" s="93"/>
      <c r="P1642" s="242">
        <f>O1642*H1642</f>
        <v>0</v>
      </c>
      <c r="Q1642" s="242">
        <v>0.033500000000000002</v>
      </c>
      <c r="R1642" s="242">
        <f>Q1642*H1642</f>
        <v>0.026800000000000004</v>
      </c>
      <c r="S1642" s="242">
        <v>0</v>
      </c>
      <c r="T1642" s="243">
        <f>S1642*H1642</f>
        <v>0</v>
      </c>
      <c r="U1642" s="39"/>
      <c r="V1642" s="39"/>
      <c r="W1642" s="39"/>
      <c r="X1642" s="39"/>
      <c r="Y1642" s="39"/>
      <c r="Z1642" s="39"/>
      <c r="AA1642" s="39"/>
      <c r="AB1642" s="39"/>
      <c r="AC1642" s="39"/>
      <c r="AD1642" s="39"/>
      <c r="AE1642" s="39"/>
      <c r="AR1642" s="244" t="s">
        <v>210</v>
      </c>
      <c r="AT1642" s="244" t="s">
        <v>160</v>
      </c>
      <c r="AU1642" s="244" t="s">
        <v>81</v>
      </c>
      <c r="AY1642" s="18" t="s">
        <v>158</v>
      </c>
      <c r="BE1642" s="245">
        <f>IF(N1642="základní",J1642,0)</f>
        <v>0</v>
      </c>
      <c r="BF1642" s="245">
        <f>IF(N1642="snížená",J1642,0)</f>
        <v>0</v>
      </c>
      <c r="BG1642" s="245">
        <f>IF(N1642="zákl. přenesená",J1642,0)</f>
        <v>0</v>
      </c>
      <c r="BH1642" s="245">
        <f>IF(N1642="sníž. přenesená",J1642,0)</f>
        <v>0</v>
      </c>
      <c r="BI1642" s="245">
        <f>IF(N1642="nulová",J1642,0)</f>
        <v>0</v>
      </c>
      <c r="BJ1642" s="18" t="s">
        <v>165</v>
      </c>
      <c r="BK1642" s="245">
        <f>ROUND(I1642*H1642,2)</f>
        <v>0</v>
      </c>
      <c r="BL1642" s="18" t="s">
        <v>210</v>
      </c>
      <c r="BM1642" s="244" t="s">
        <v>2724</v>
      </c>
    </row>
    <row r="1643" s="13" customFormat="1">
      <c r="A1643" s="13"/>
      <c r="B1643" s="246"/>
      <c r="C1643" s="247"/>
      <c r="D1643" s="248" t="s">
        <v>166</v>
      </c>
      <c r="E1643" s="249" t="s">
        <v>1</v>
      </c>
      <c r="F1643" s="250" t="s">
        <v>2725</v>
      </c>
      <c r="G1643" s="247"/>
      <c r="H1643" s="249" t="s">
        <v>1</v>
      </c>
      <c r="I1643" s="251"/>
      <c r="J1643" s="247"/>
      <c r="K1643" s="247"/>
      <c r="L1643" s="252"/>
      <c r="M1643" s="253"/>
      <c r="N1643" s="254"/>
      <c r="O1643" s="254"/>
      <c r="P1643" s="254"/>
      <c r="Q1643" s="254"/>
      <c r="R1643" s="254"/>
      <c r="S1643" s="254"/>
      <c r="T1643" s="255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56" t="s">
        <v>166</v>
      </c>
      <c r="AU1643" s="256" t="s">
        <v>81</v>
      </c>
      <c r="AV1643" s="13" t="s">
        <v>79</v>
      </c>
      <c r="AW1643" s="13" t="s">
        <v>30</v>
      </c>
      <c r="AX1643" s="13" t="s">
        <v>73</v>
      </c>
      <c r="AY1643" s="256" t="s">
        <v>158</v>
      </c>
    </row>
    <row r="1644" s="14" customFormat="1">
      <c r="A1644" s="14"/>
      <c r="B1644" s="257"/>
      <c r="C1644" s="258"/>
      <c r="D1644" s="248" t="s">
        <v>166</v>
      </c>
      <c r="E1644" s="259" t="s">
        <v>1</v>
      </c>
      <c r="F1644" s="260" t="s">
        <v>2726</v>
      </c>
      <c r="G1644" s="258"/>
      <c r="H1644" s="261">
        <v>0.80000000000000004</v>
      </c>
      <c r="I1644" s="262"/>
      <c r="J1644" s="258"/>
      <c r="K1644" s="258"/>
      <c r="L1644" s="263"/>
      <c r="M1644" s="264"/>
      <c r="N1644" s="265"/>
      <c r="O1644" s="265"/>
      <c r="P1644" s="265"/>
      <c r="Q1644" s="265"/>
      <c r="R1644" s="265"/>
      <c r="S1644" s="265"/>
      <c r="T1644" s="266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67" t="s">
        <v>166</v>
      </c>
      <c r="AU1644" s="267" t="s">
        <v>81</v>
      </c>
      <c r="AV1644" s="14" t="s">
        <v>81</v>
      </c>
      <c r="AW1644" s="14" t="s">
        <v>30</v>
      </c>
      <c r="AX1644" s="14" t="s">
        <v>73</v>
      </c>
      <c r="AY1644" s="267" t="s">
        <v>158</v>
      </c>
    </row>
    <row r="1645" s="15" customFormat="1">
      <c r="A1645" s="15"/>
      <c r="B1645" s="268"/>
      <c r="C1645" s="269"/>
      <c r="D1645" s="248" t="s">
        <v>166</v>
      </c>
      <c r="E1645" s="270" t="s">
        <v>1</v>
      </c>
      <c r="F1645" s="271" t="s">
        <v>169</v>
      </c>
      <c r="G1645" s="269"/>
      <c r="H1645" s="272">
        <v>0.80000000000000004</v>
      </c>
      <c r="I1645" s="273"/>
      <c r="J1645" s="269"/>
      <c r="K1645" s="269"/>
      <c r="L1645" s="274"/>
      <c r="M1645" s="275"/>
      <c r="N1645" s="276"/>
      <c r="O1645" s="276"/>
      <c r="P1645" s="276"/>
      <c r="Q1645" s="276"/>
      <c r="R1645" s="276"/>
      <c r="S1645" s="276"/>
      <c r="T1645" s="277"/>
      <c r="U1645" s="15"/>
      <c r="V1645" s="15"/>
      <c r="W1645" s="15"/>
      <c r="X1645" s="15"/>
      <c r="Y1645" s="15"/>
      <c r="Z1645" s="15"/>
      <c r="AA1645" s="15"/>
      <c r="AB1645" s="15"/>
      <c r="AC1645" s="15"/>
      <c r="AD1645" s="15"/>
      <c r="AE1645" s="15"/>
      <c r="AT1645" s="278" t="s">
        <v>166</v>
      </c>
      <c r="AU1645" s="278" t="s">
        <v>81</v>
      </c>
      <c r="AV1645" s="15" t="s">
        <v>165</v>
      </c>
      <c r="AW1645" s="15" t="s">
        <v>30</v>
      </c>
      <c r="AX1645" s="15" t="s">
        <v>79</v>
      </c>
      <c r="AY1645" s="278" t="s">
        <v>158</v>
      </c>
    </row>
    <row r="1646" s="2" customFormat="1" ht="16.5" customHeight="1">
      <c r="A1646" s="39"/>
      <c r="B1646" s="40"/>
      <c r="C1646" s="279" t="s">
        <v>2727</v>
      </c>
      <c r="D1646" s="279" t="s">
        <v>355</v>
      </c>
      <c r="E1646" s="280" t="s">
        <v>2728</v>
      </c>
      <c r="F1646" s="281" t="s">
        <v>2729</v>
      </c>
      <c r="G1646" s="282" t="s">
        <v>253</v>
      </c>
      <c r="H1646" s="283">
        <v>0.53300000000000003</v>
      </c>
      <c r="I1646" s="284"/>
      <c r="J1646" s="285">
        <f>ROUND(I1646*H1646,2)</f>
        <v>0</v>
      </c>
      <c r="K1646" s="281" t="s">
        <v>164</v>
      </c>
      <c r="L1646" s="286"/>
      <c r="M1646" s="287" t="s">
        <v>1</v>
      </c>
      <c r="N1646" s="288" t="s">
        <v>40</v>
      </c>
      <c r="O1646" s="93"/>
      <c r="P1646" s="242">
        <f>O1646*H1646</f>
        <v>0</v>
      </c>
      <c r="Q1646" s="242">
        <v>1</v>
      </c>
      <c r="R1646" s="242">
        <f>Q1646*H1646</f>
        <v>0.53300000000000003</v>
      </c>
      <c r="S1646" s="242">
        <v>0</v>
      </c>
      <c r="T1646" s="243">
        <f>S1646*H1646</f>
        <v>0</v>
      </c>
      <c r="U1646" s="39"/>
      <c r="V1646" s="39"/>
      <c r="W1646" s="39"/>
      <c r="X1646" s="39"/>
      <c r="Y1646" s="39"/>
      <c r="Z1646" s="39"/>
      <c r="AA1646" s="39"/>
      <c r="AB1646" s="39"/>
      <c r="AC1646" s="39"/>
      <c r="AD1646" s="39"/>
      <c r="AE1646" s="39"/>
      <c r="AR1646" s="244" t="s">
        <v>254</v>
      </c>
      <c r="AT1646" s="244" t="s">
        <v>355</v>
      </c>
      <c r="AU1646" s="244" t="s">
        <v>81</v>
      </c>
      <c r="AY1646" s="18" t="s">
        <v>158</v>
      </c>
      <c r="BE1646" s="245">
        <f>IF(N1646="základní",J1646,0)</f>
        <v>0</v>
      </c>
      <c r="BF1646" s="245">
        <f>IF(N1646="snížená",J1646,0)</f>
        <v>0</v>
      </c>
      <c r="BG1646" s="245">
        <f>IF(N1646="zákl. přenesená",J1646,0)</f>
        <v>0</v>
      </c>
      <c r="BH1646" s="245">
        <f>IF(N1646="sníž. přenesená",J1646,0)</f>
        <v>0</v>
      </c>
      <c r="BI1646" s="245">
        <f>IF(N1646="nulová",J1646,0)</f>
        <v>0</v>
      </c>
      <c r="BJ1646" s="18" t="s">
        <v>165</v>
      </c>
      <c r="BK1646" s="245">
        <f>ROUND(I1646*H1646,2)</f>
        <v>0</v>
      </c>
      <c r="BL1646" s="18" t="s">
        <v>210</v>
      </c>
      <c r="BM1646" s="244" t="s">
        <v>2730</v>
      </c>
    </row>
    <row r="1647" s="14" customFormat="1">
      <c r="A1647" s="14"/>
      <c r="B1647" s="257"/>
      <c r="C1647" s="258"/>
      <c r="D1647" s="248" t="s">
        <v>166</v>
      </c>
      <c r="E1647" s="259" t="s">
        <v>1</v>
      </c>
      <c r="F1647" s="260" t="s">
        <v>2731</v>
      </c>
      <c r="G1647" s="258"/>
      <c r="H1647" s="261">
        <v>0.53300000000000003</v>
      </c>
      <c r="I1647" s="262"/>
      <c r="J1647" s="258"/>
      <c r="K1647" s="258"/>
      <c r="L1647" s="263"/>
      <c r="M1647" s="264"/>
      <c r="N1647" s="265"/>
      <c r="O1647" s="265"/>
      <c r="P1647" s="265"/>
      <c r="Q1647" s="265"/>
      <c r="R1647" s="265"/>
      <c r="S1647" s="265"/>
      <c r="T1647" s="266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67" t="s">
        <v>166</v>
      </c>
      <c r="AU1647" s="267" t="s">
        <v>81</v>
      </c>
      <c r="AV1647" s="14" t="s">
        <v>81</v>
      </c>
      <c r="AW1647" s="14" t="s">
        <v>30</v>
      </c>
      <c r="AX1647" s="14" t="s">
        <v>73</v>
      </c>
      <c r="AY1647" s="267" t="s">
        <v>158</v>
      </c>
    </row>
    <row r="1648" s="15" customFormat="1">
      <c r="A1648" s="15"/>
      <c r="B1648" s="268"/>
      <c r="C1648" s="269"/>
      <c r="D1648" s="248" t="s">
        <v>166</v>
      </c>
      <c r="E1648" s="270" t="s">
        <v>1</v>
      </c>
      <c r="F1648" s="271" t="s">
        <v>169</v>
      </c>
      <c r="G1648" s="269"/>
      <c r="H1648" s="272">
        <v>0.53300000000000003</v>
      </c>
      <c r="I1648" s="273"/>
      <c r="J1648" s="269"/>
      <c r="K1648" s="269"/>
      <c r="L1648" s="274"/>
      <c r="M1648" s="275"/>
      <c r="N1648" s="276"/>
      <c r="O1648" s="276"/>
      <c r="P1648" s="276"/>
      <c r="Q1648" s="276"/>
      <c r="R1648" s="276"/>
      <c r="S1648" s="276"/>
      <c r="T1648" s="277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78" t="s">
        <v>166</v>
      </c>
      <c r="AU1648" s="278" t="s">
        <v>81</v>
      </c>
      <c r="AV1648" s="15" t="s">
        <v>165</v>
      </c>
      <c r="AW1648" s="15" t="s">
        <v>30</v>
      </c>
      <c r="AX1648" s="15" t="s">
        <v>79</v>
      </c>
      <c r="AY1648" s="278" t="s">
        <v>158</v>
      </c>
    </row>
    <row r="1649" s="2" customFormat="1" ht="16.5" customHeight="1">
      <c r="A1649" s="39"/>
      <c r="B1649" s="40"/>
      <c r="C1649" s="233" t="s">
        <v>1529</v>
      </c>
      <c r="D1649" s="233" t="s">
        <v>160</v>
      </c>
      <c r="E1649" s="234" t="s">
        <v>2732</v>
      </c>
      <c r="F1649" s="235" t="s">
        <v>2733</v>
      </c>
      <c r="G1649" s="236" t="s">
        <v>163</v>
      </c>
      <c r="H1649" s="237">
        <v>0.80000000000000004</v>
      </c>
      <c r="I1649" s="238"/>
      <c r="J1649" s="239">
        <f>ROUND(I1649*H1649,2)</f>
        <v>0</v>
      </c>
      <c r="K1649" s="235" t="s">
        <v>164</v>
      </c>
      <c r="L1649" s="45"/>
      <c r="M1649" s="240" t="s">
        <v>1</v>
      </c>
      <c r="N1649" s="241" t="s">
        <v>40</v>
      </c>
      <c r="O1649" s="93"/>
      <c r="P1649" s="242">
        <f>O1649*H1649</f>
        <v>0</v>
      </c>
      <c r="Q1649" s="242">
        <v>0.00040000000000000002</v>
      </c>
      <c r="R1649" s="242">
        <f>Q1649*H1649</f>
        <v>0.00032000000000000003</v>
      </c>
      <c r="S1649" s="242">
        <v>0</v>
      </c>
      <c r="T1649" s="243">
        <f>S1649*H1649</f>
        <v>0</v>
      </c>
      <c r="U1649" s="39"/>
      <c r="V1649" s="39"/>
      <c r="W1649" s="39"/>
      <c r="X1649" s="39"/>
      <c r="Y1649" s="39"/>
      <c r="Z1649" s="39"/>
      <c r="AA1649" s="39"/>
      <c r="AB1649" s="39"/>
      <c r="AC1649" s="39"/>
      <c r="AD1649" s="39"/>
      <c r="AE1649" s="39"/>
      <c r="AR1649" s="244" t="s">
        <v>210</v>
      </c>
      <c r="AT1649" s="244" t="s">
        <v>160</v>
      </c>
      <c r="AU1649" s="244" t="s">
        <v>81</v>
      </c>
      <c r="AY1649" s="18" t="s">
        <v>158</v>
      </c>
      <c r="BE1649" s="245">
        <f>IF(N1649="základní",J1649,0)</f>
        <v>0</v>
      </c>
      <c r="BF1649" s="245">
        <f>IF(N1649="snížená",J1649,0)</f>
        <v>0</v>
      </c>
      <c r="BG1649" s="245">
        <f>IF(N1649="zákl. přenesená",J1649,0)</f>
        <v>0</v>
      </c>
      <c r="BH1649" s="245">
        <f>IF(N1649="sníž. přenesená",J1649,0)</f>
        <v>0</v>
      </c>
      <c r="BI1649" s="245">
        <f>IF(N1649="nulová",J1649,0)</f>
        <v>0</v>
      </c>
      <c r="BJ1649" s="18" t="s">
        <v>165</v>
      </c>
      <c r="BK1649" s="245">
        <f>ROUND(I1649*H1649,2)</f>
        <v>0</v>
      </c>
      <c r="BL1649" s="18" t="s">
        <v>210</v>
      </c>
      <c r="BM1649" s="244" t="s">
        <v>2734</v>
      </c>
    </row>
    <row r="1650" s="2" customFormat="1" ht="21.75" customHeight="1">
      <c r="A1650" s="39"/>
      <c r="B1650" s="40"/>
      <c r="C1650" s="233" t="s">
        <v>2735</v>
      </c>
      <c r="D1650" s="233" t="s">
        <v>160</v>
      </c>
      <c r="E1650" s="234" t="s">
        <v>2736</v>
      </c>
      <c r="F1650" s="235" t="s">
        <v>2737</v>
      </c>
      <c r="G1650" s="236" t="s">
        <v>253</v>
      </c>
      <c r="H1650" s="237">
        <v>0.56000000000000005</v>
      </c>
      <c r="I1650" s="238"/>
      <c r="J1650" s="239">
        <f>ROUND(I1650*H1650,2)</f>
        <v>0</v>
      </c>
      <c r="K1650" s="235" t="s">
        <v>164</v>
      </c>
      <c r="L1650" s="45"/>
      <c r="M1650" s="240" t="s">
        <v>1</v>
      </c>
      <c r="N1650" s="241" t="s">
        <v>40</v>
      </c>
      <c r="O1650" s="93"/>
      <c r="P1650" s="242">
        <f>O1650*H1650</f>
        <v>0</v>
      </c>
      <c r="Q1650" s="242">
        <v>0</v>
      </c>
      <c r="R1650" s="242">
        <f>Q1650*H1650</f>
        <v>0</v>
      </c>
      <c r="S1650" s="242">
        <v>0</v>
      </c>
      <c r="T1650" s="243">
        <f>S1650*H1650</f>
        <v>0</v>
      </c>
      <c r="U1650" s="39"/>
      <c r="V1650" s="39"/>
      <c r="W1650" s="39"/>
      <c r="X1650" s="39"/>
      <c r="Y1650" s="39"/>
      <c r="Z1650" s="39"/>
      <c r="AA1650" s="39"/>
      <c r="AB1650" s="39"/>
      <c r="AC1650" s="39"/>
      <c r="AD1650" s="39"/>
      <c r="AE1650" s="39"/>
      <c r="AR1650" s="244" t="s">
        <v>210</v>
      </c>
      <c r="AT1650" s="244" t="s">
        <v>160</v>
      </c>
      <c r="AU1650" s="244" t="s">
        <v>81</v>
      </c>
      <c r="AY1650" s="18" t="s">
        <v>158</v>
      </c>
      <c r="BE1650" s="245">
        <f>IF(N1650="základní",J1650,0)</f>
        <v>0</v>
      </c>
      <c r="BF1650" s="245">
        <f>IF(N1650="snížená",J1650,0)</f>
        <v>0</v>
      </c>
      <c r="BG1650" s="245">
        <f>IF(N1650="zákl. přenesená",J1650,0)</f>
        <v>0</v>
      </c>
      <c r="BH1650" s="245">
        <f>IF(N1650="sníž. přenesená",J1650,0)</f>
        <v>0</v>
      </c>
      <c r="BI1650" s="245">
        <f>IF(N1650="nulová",J1650,0)</f>
        <v>0</v>
      </c>
      <c r="BJ1650" s="18" t="s">
        <v>165</v>
      </c>
      <c r="BK1650" s="245">
        <f>ROUND(I1650*H1650,2)</f>
        <v>0</v>
      </c>
      <c r="BL1650" s="18" t="s">
        <v>210</v>
      </c>
      <c r="BM1650" s="244" t="s">
        <v>2738</v>
      </c>
    </row>
    <row r="1651" s="12" customFormat="1" ht="22.8" customHeight="1">
      <c r="A1651" s="12"/>
      <c r="B1651" s="217"/>
      <c r="C1651" s="218"/>
      <c r="D1651" s="219" t="s">
        <v>72</v>
      </c>
      <c r="E1651" s="231" t="s">
        <v>2739</v>
      </c>
      <c r="F1651" s="231" t="s">
        <v>2740</v>
      </c>
      <c r="G1651" s="218"/>
      <c r="H1651" s="218"/>
      <c r="I1651" s="221"/>
      <c r="J1651" s="232">
        <f>BK1651</f>
        <v>0</v>
      </c>
      <c r="K1651" s="218"/>
      <c r="L1651" s="223"/>
      <c r="M1651" s="224"/>
      <c r="N1651" s="225"/>
      <c r="O1651" s="225"/>
      <c r="P1651" s="226">
        <f>SUM(P1652:P1696)</f>
        <v>0</v>
      </c>
      <c r="Q1651" s="225"/>
      <c r="R1651" s="226">
        <f>SUM(R1652:R1696)</f>
        <v>0.45623109000000001</v>
      </c>
      <c r="S1651" s="225"/>
      <c r="T1651" s="227">
        <f>SUM(T1652:T1696)</f>
        <v>0</v>
      </c>
      <c r="U1651" s="12"/>
      <c r="V1651" s="12"/>
      <c r="W1651" s="12"/>
      <c r="X1651" s="12"/>
      <c r="Y1651" s="12"/>
      <c r="Z1651" s="12"/>
      <c r="AA1651" s="12"/>
      <c r="AB1651" s="12"/>
      <c r="AC1651" s="12"/>
      <c r="AD1651" s="12"/>
      <c r="AE1651" s="12"/>
      <c r="AR1651" s="228" t="s">
        <v>81</v>
      </c>
      <c r="AT1651" s="229" t="s">
        <v>72</v>
      </c>
      <c r="AU1651" s="229" t="s">
        <v>79</v>
      </c>
      <c r="AY1651" s="228" t="s">
        <v>158</v>
      </c>
      <c r="BK1651" s="230">
        <f>SUM(BK1652:BK1696)</f>
        <v>0</v>
      </c>
    </row>
    <row r="1652" s="2" customFormat="1" ht="21.75" customHeight="1">
      <c r="A1652" s="39"/>
      <c r="B1652" s="40"/>
      <c r="C1652" s="233" t="s">
        <v>1532</v>
      </c>
      <c r="D1652" s="233" t="s">
        <v>160</v>
      </c>
      <c r="E1652" s="234" t="s">
        <v>2741</v>
      </c>
      <c r="F1652" s="235" t="s">
        <v>2742</v>
      </c>
      <c r="G1652" s="236" t="s">
        <v>163</v>
      </c>
      <c r="H1652" s="237">
        <v>40.936</v>
      </c>
      <c r="I1652" s="238"/>
      <c r="J1652" s="239">
        <f>ROUND(I1652*H1652,2)</f>
        <v>0</v>
      </c>
      <c r="K1652" s="235" t="s">
        <v>164</v>
      </c>
      <c r="L1652" s="45"/>
      <c r="M1652" s="240" t="s">
        <v>1</v>
      </c>
      <c r="N1652" s="241" t="s">
        <v>40</v>
      </c>
      <c r="O1652" s="93"/>
      <c r="P1652" s="242">
        <f>O1652*H1652</f>
        <v>0</v>
      </c>
      <c r="Q1652" s="242">
        <v>0</v>
      </c>
      <c r="R1652" s="242">
        <f>Q1652*H1652</f>
        <v>0</v>
      </c>
      <c r="S1652" s="242">
        <v>0</v>
      </c>
      <c r="T1652" s="243">
        <f>S1652*H1652</f>
        <v>0</v>
      </c>
      <c r="U1652" s="39"/>
      <c r="V1652" s="39"/>
      <c r="W1652" s="39"/>
      <c r="X1652" s="39"/>
      <c r="Y1652" s="39"/>
      <c r="Z1652" s="39"/>
      <c r="AA1652" s="39"/>
      <c r="AB1652" s="39"/>
      <c r="AC1652" s="39"/>
      <c r="AD1652" s="39"/>
      <c r="AE1652" s="39"/>
      <c r="AR1652" s="244" t="s">
        <v>210</v>
      </c>
      <c r="AT1652" s="244" t="s">
        <v>160</v>
      </c>
      <c r="AU1652" s="244" t="s">
        <v>81</v>
      </c>
      <c r="AY1652" s="18" t="s">
        <v>158</v>
      </c>
      <c r="BE1652" s="245">
        <f>IF(N1652="základní",J1652,0)</f>
        <v>0</v>
      </c>
      <c r="BF1652" s="245">
        <f>IF(N1652="snížená",J1652,0)</f>
        <v>0</v>
      </c>
      <c r="BG1652" s="245">
        <f>IF(N1652="zákl. přenesená",J1652,0)</f>
        <v>0</v>
      </c>
      <c r="BH1652" s="245">
        <f>IF(N1652="sníž. přenesená",J1652,0)</f>
        <v>0</v>
      </c>
      <c r="BI1652" s="245">
        <f>IF(N1652="nulová",J1652,0)</f>
        <v>0</v>
      </c>
      <c r="BJ1652" s="18" t="s">
        <v>165</v>
      </c>
      <c r="BK1652" s="245">
        <f>ROUND(I1652*H1652,2)</f>
        <v>0</v>
      </c>
      <c r="BL1652" s="18" t="s">
        <v>210</v>
      </c>
      <c r="BM1652" s="244" t="s">
        <v>2743</v>
      </c>
    </row>
    <row r="1653" s="2" customFormat="1" ht="21.75" customHeight="1">
      <c r="A1653" s="39"/>
      <c r="B1653" s="40"/>
      <c r="C1653" s="233" t="s">
        <v>2744</v>
      </c>
      <c r="D1653" s="233" t="s">
        <v>160</v>
      </c>
      <c r="E1653" s="234" t="s">
        <v>2745</v>
      </c>
      <c r="F1653" s="235" t="s">
        <v>2746</v>
      </c>
      <c r="G1653" s="236" t="s">
        <v>163</v>
      </c>
      <c r="H1653" s="237">
        <v>40.936</v>
      </c>
      <c r="I1653" s="238"/>
      <c r="J1653" s="239">
        <f>ROUND(I1653*H1653,2)</f>
        <v>0</v>
      </c>
      <c r="K1653" s="235" t="s">
        <v>164</v>
      </c>
      <c r="L1653" s="45"/>
      <c r="M1653" s="240" t="s">
        <v>1</v>
      </c>
      <c r="N1653" s="241" t="s">
        <v>40</v>
      </c>
      <c r="O1653" s="93"/>
      <c r="P1653" s="242">
        <f>O1653*H1653</f>
        <v>0</v>
      </c>
      <c r="Q1653" s="242">
        <v>6.0000000000000002E-05</v>
      </c>
      <c r="R1653" s="242">
        <f>Q1653*H1653</f>
        <v>0.0024561600000000002</v>
      </c>
      <c r="S1653" s="242">
        <v>0</v>
      </c>
      <c r="T1653" s="243">
        <f>S1653*H1653</f>
        <v>0</v>
      </c>
      <c r="U1653" s="39"/>
      <c r="V1653" s="39"/>
      <c r="W1653" s="39"/>
      <c r="X1653" s="39"/>
      <c r="Y1653" s="39"/>
      <c r="Z1653" s="39"/>
      <c r="AA1653" s="39"/>
      <c r="AB1653" s="39"/>
      <c r="AC1653" s="39"/>
      <c r="AD1653" s="39"/>
      <c r="AE1653" s="39"/>
      <c r="AR1653" s="244" t="s">
        <v>210</v>
      </c>
      <c r="AT1653" s="244" t="s">
        <v>160</v>
      </c>
      <c r="AU1653" s="244" t="s">
        <v>81</v>
      </c>
      <c r="AY1653" s="18" t="s">
        <v>158</v>
      </c>
      <c r="BE1653" s="245">
        <f>IF(N1653="základní",J1653,0)</f>
        <v>0</v>
      </c>
      <c r="BF1653" s="245">
        <f>IF(N1653="snížená",J1653,0)</f>
        <v>0</v>
      </c>
      <c r="BG1653" s="245">
        <f>IF(N1653="zákl. přenesená",J1653,0)</f>
        <v>0</v>
      </c>
      <c r="BH1653" s="245">
        <f>IF(N1653="sníž. přenesená",J1653,0)</f>
        <v>0</v>
      </c>
      <c r="BI1653" s="245">
        <f>IF(N1653="nulová",J1653,0)</f>
        <v>0</v>
      </c>
      <c r="BJ1653" s="18" t="s">
        <v>165</v>
      </c>
      <c r="BK1653" s="245">
        <f>ROUND(I1653*H1653,2)</f>
        <v>0</v>
      </c>
      <c r="BL1653" s="18" t="s">
        <v>210</v>
      </c>
      <c r="BM1653" s="244" t="s">
        <v>2747</v>
      </c>
    </row>
    <row r="1654" s="13" customFormat="1">
      <c r="A1654" s="13"/>
      <c r="B1654" s="246"/>
      <c r="C1654" s="247"/>
      <c r="D1654" s="248" t="s">
        <v>166</v>
      </c>
      <c r="E1654" s="249" t="s">
        <v>1</v>
      </c>
      <c r="F1654" s="250" t="s">
        <v>2748</v>
      </c>
      <c r="G1654" s="247"/>
      <c r="H1654" s="249" t="s">
        <v>1</v>
      </c>
      <c r="I1654" s="251"/>
      <c r="J1654" s="247"/>
      <c r="K1654" s="247"/>
      <c r="L1654" s="252"/>
      <c r="M1654" s="253"/>
      <c r="N1654" s="254"/>
      <c r="O1654" s="254"/>
      <c r="P1654" s="254"/>
      <c r="Q1654" s="254"/>
      <c r="R1654" s="254"/>
      <c r="S1654" s="254"/>
      <c r="T1654" s="255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56" t="s">
        <v>166</v>
      </c>
      <c r="AU1654" s="256" t="s">
        <v>81</v>
      </c>
      <c r="AV1654" s="13" t="s">
        <v>79</v>
      </c>
      <c r="AW1654" s="13" t="s">
        <v>30</v>
      </c>
      <c r="AX1654" s="13" t="s">
        <v>73</v>
      </c>
      <c r="AY1654" s="256" t="s">
        <v>158</v>
      </c>
    </row>
    <row r="1655" s="14" customFormat="1">
      <c r="A1655" s="14"/>
      <c r="B1655" s="257"/>
      <c r="C1655" s="258"/>
      <c r="D1655" s="248" t="s">
        <v>166</v>
      </c>
      <c r="E1655" s="259" t="s">
        <v>1</v>
      </c>
      <c r="F1655" s="260" t="s">
        <v>2749</v>
      </c>
      <c r="G1655" s="258"/>
      <c r="H1655" s="261">
        <v>2.3399999999999999</v>
      </c>
      <c r="I1655" s="262"/>
      <c r="J1655" s="258"/>
      <c r="K1655" s="258"/>
      <c r="L1655" s="263"/>
      <c r="M1655" s="264"/>
      <c r="N1655" s="265"/>
      <c r="O1655" s="265"/>
      <c r="P1655" s="265"/>
      <c r="Q1655" s="265"/>
      <c r="R1655" s="265"/>
      <c r="S1655" s="265"/>
      <c r="T1655" s="266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67" t="s">
        <v>166</v>
      </c>
      <c r="AU1655" s="267" t="s">
        <v>81</v>
      </c>
      <c r="AV1655" s="14" t="s">
        <v>81</v>
      </c>
      <c r="AW1655" s="14" t="s">
        <v>30</v>
      </c>
      <c r="AX1655" s="14" t="s">
        <v>73</v>
      </c>
      <c r="AY1655" s="267" t="s">
        <v>158</v>
      </c>
    </row>
    <row r="1656" s="14" customFormat="1">
      <c r="A1656" s="14"/>
      <c r="B1656" s="257"/>
      <c r="C1656" s="258"/>
      <c r="D1656" s="248" t="s">
        <v>166</v>
      </c>
      <c r="E1656" s="259" t="s">
        <v>1</v>
      </c>
      <c r="F1656" s="260" t="s">
        <v>2750</v>
      </c>
      <c r="G1656" s="258"/>
      <c r="H1656" s="261">
        <v>3.0670000000000002</v>
      </c>
      <c r="I1656" s="262"/>
      <c r="J1656" s="258"/>
      <c r="K1656" s="258"/>
      <c r="L1656" s="263"/>
      <c r="M1656" s="264"/>
      <c r="N1656" s="265"/>
      <c r="O1656" s="265"/>
      <c r="P1656" s="265"/>
      <c r="Q1656" s="265"/>
      <c r="R1656" s="265"/>
      <c r="S1656" s="265"/>
      <c r="T1656" s="266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67" t="s">
        <v>166</v>
      </c>
      <c r="AU1656" s="267" t="s">
        <v>81</v>
      </c>
      <c r="AV1656" s="14" t="s">
        <v>81</v>
      </c>
      <c r="AW1656" s="14" t="s">
        <v>30</v>
      </c>
      <c r="AX1656" s="14" t="s">
        <v>73</v>
      </c>
      <c r="AY1656" s="267" t="s">
        <v>158</v>
      </c>
    </row>
    <row r="1657" s="14" customFormat="1">
      <c r="A1657" s="14"/>
      <c r="B1657" s="257"/>
      <c r="C1657" s="258"/>
      <c r="D1657" s="248" t="s">
        <v>166</v>
      </c>
      <c r="E1657" s="259" t="s">
        <v>1</v>
      </c>
      <c r="F1657" s="260" t="s">
        <v>2751</v>
      </c>
      <c r="G1657" s="258"/>
      <c r="H1657" s="261">
        <v>3.2000000000000002</v>
      </c>
      <c r="I1657" s="262"/>
      <c r="J1657" s="258"/>
      <c r="K1657" s="258"/>
      <c r="L1657" s="263"/>
      <c r="M1657" s="264"/>
      <c r="N1657" s="265"/>
      <c r="O1657" s="265"/>
      <c r="P1657" s="265"/>
      <c r="Q1657" s="265"/>
      <c r="R1657" s="265"/>
      <c r="S1657" s="265"/>
      <c r="T1657" s="266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67" t="s">
        <v>166</v>
      </c>
      <c r="AU1657" s="267" t="s">
        <v>81</v>
      </c>
      <c r="AV1657" s="14" t="s">
        <v>81</v>
      </c>
      <c r="AW1657" s="14" t="s">
        <v>30</v>
      </c>
      <c r="AX1657" s="14" t="s">
        <v>73</v>
      </c>
      <c r="AY1657" s="267" t="s">
        <v>158</v>
      </c>
    </row>
    <row r="1658" s="16" customFormat="1">
      <c r="A1658" s="16"/>
      <c r="B1658" s="290"/>
      <c r="C1658" s="291"/>
      <c r="D1658" s="248" t="s">
        <v>166</v>
      </c>
      <c r="E1658" s="292" t="s">
        <v>1</v>
      </c>
      <c r="F1658" s="293" t="s">
        <v>2752</v>
      </c>
      <c r="G1658" s="291"/>
      <c r="H1658" s="294">
        <v>8.6069999999999993</v>
      </c>
      <c r="I1658" s="295"/>
      <c r="J1658" s="291"/>
      <c r="K1658" s="291"/>
      <c r="L1658" s="296"/>
      <c r="M1658" s="297"/>
      <c r="N1658" s="298"/>
      <c r="O1658" s="298"/>
      <c r="P1658" s="298"/>
      <c r="Q1658" s="298"/>
      <c r="R1658" s="298"/>
      <c r="S1658" s="298"/>
      <c r="T1658" s="299"/>
      <c r="U1658" s="16"/>
      <c r="V1658" s="16"/>
      <c r="W1658" s="16"/>
      <c r="X1658" s="16"/>
      <c r="Y1658" s="16"/>
      <c r="Z1658" s="16"/>
      <c r="AA1658" s="16"/>
      <c r="AB1658" s="16"/>
      <c r="AC1658" s="16"/>
      <c r="AD1658" s="16"/>
      <c r="AE1658" s="16"/>
      <c r="AT1658" s="300" t="s">
        <v>166</v>
      </c>
      <c r="AU1658" s="300" t="s">
        <v>81</v>
      </c>
      <c r="AV1658" s="16" t="s">
        <v>173</v>
      </c>
      <c r="AW1658" s="16" t="s">
        <v>30</v>
      </c>
      <c r="AX1658" s="16" t="s">
        <v>73</v>
      </c>
      <c r="AY1658" s="300" t="s">
        <v>158</v>
      </c>
    </row>
    <row r="1659" s="13" customFormat="1">
      <c r="A1659" s="13"/>
      <c r="B1659" s="246"/>
      <c r="C1659" s="247"/>
      <c r="D1659" s="248" t="s">
        <v>166</v>
      </c>
      <c r="E1659" s="249" t="s">
        <v>1</v>
      </c>
      <c r="F1659" s="250" t="s">
        <v>2753</v>
      </c>
      <c r="G1659" s="247"/>
      <c r="H1659" s="249" t="s">
        <v>1</v>
      </c>
      <c r="I1659" s="251"/>
      <c r="J1659" s="247"/>
      <c r="K1659" s="247"/>
      <c r="L1659" s="252"/>
      <c r="M1659" s="253"/>
      <c r="N1659" s="254"/>
      <c r="O1659" s="254"/>
      <c r="P1659" s="254"/>
      <c r="Q1659" s="254"/>
      <c r="R1659" s="254"/>
      <c r="S1659" s="254"/>
      <c r="T1659" s="255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56" t="s">
        <v>166</v>
      </c>
      <c r="AU1659" s="256" t="s">
        <v>81</v>
      </c>
      <c r="AV1659" s="13" t="s">
        <v>79</v>
      </c>
      <c r="AW1659" s="13" t="s">
        <v>30</v>
      </c>
      <c r="AX1659" s="13" t="s">
        <v>73</v>
      </c>
      <c r="AY1659" s="256" t="s">
        <v>158</v>
      </c>
    </row>
    <row r="1660" s="14" customFormat="1">
      <c r="A1660" s="14"/>
      <c r="B1660" s="257"/>
      <c r="C1660" s="258"/>
      <c r="D1660" s="248" t="s">
        <v>166</v>
      </c>
      <c r="E1660" s="259" t="s">
        <v>1</v>
      </c>
      <c r="F1660" s="260" t="s">
        <v>2754</v>
      </c>
      <c r="G1660" s="258"/>
      <c r="H1660" s="261">
        <v>12.814</v>
      </c>
      <c r="I1660" s="262"/>
      <c r="J1660" s="258"/>
      <c r="K1660" s="258"/>
      <c r="L1660" s="263"/>
      <c r="M1660" s="264"/>
      <c r="N1660" s="265"/>
      <c r="O1660" s="265"/>
      <c r="P1660" s="265"/>
      <c r="Q1660" s="265"/>
      <c r="R1660" s="265"/>
      <c r="S1660" s="265"/>
      <c r="T1660" s="266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67" t="s">
        <v>166</v>
      </c>
      <c r="AU1660" s="267" t="s">
        <v>81</v>
      </c>
      <c r="AV1660" s="14" t="s">
        <v>81</v>
      </c>
      <c r="AW1660" s="14" t="s">
        <v>30</v>
      </c>
      <c r="AX1660" s="14" t="s">
        <v>73</v>
      </c>
      <c r="AY1660" s="267" t="s">
        <v>158</v>
      </c>
    </row>
    <row r="1661" s="14" customFormat="1">
      <c r="A1661" s="14"/>
      <c r="B1661" s="257"/>
      <c r="C1661" s="258"/>
      <c r="D1661" s="248" t="s">
        <v>166</v>
      </c>
      <c r="E1661" s="259" t="s">
        <v>1</v>
      </c>
      <c r="F1661" s="260" t="s">
        <v>2755</v>
      </c>
      <c r="G1661" s="258"/>
      <c r="H1661" s="261">
        <v>6.4409999999999998</v>
      </c>
      <c r="I1661" s="262"/>
      <c r="J1661" s="258"/>
      <c r="K1661" s="258"/>
      <c r="L1661" s="263"/>
      <c r="M1661" s="264"/>
      <c r="N1661" s="265"/>
      <c r="O1661" s="265"/>
      <c r="P1661" s="265"/>
      <c r="Q1661" s="265"/>
      <c r="R1661" s="265"/>
      <c r="S1661" s="265"/>
      <c r="T1661" s="266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67" t="s">
        <v>166</v>
      </c>
      <c r="AU1661" s="267" t="s">
        <v>81</v>
      </c>
      <c r="AV1661" s="14" t="s">
        <v>81</v>
      </c>
      <c r="AW1661" s="14" t="s">
        <v>30</v>
      </c>
      <c r="AX1661" s="14" t="s">
        <v>73</v>
      </c>
      <c r="AY1661" s="267" t="s">
        <v>158</v>
      </c>
    </row>
    <row r="1662" s="14" customFormat="1">
      <c r="A1662" s="14"/>
      <c r="B1662" s="257"/>
      <c r="C1662" s="258"/>
      <c r="D1662" s="248" t="s">
        <v>166</v>
      </c>
      <c r="E1662" s="259" t="s">
        <v>1</v>
      </c>
      <c r="F1662" s="260" t="s">
        <v>2756</v>
      </c>
      <c r="G1662" s="258"/>
      <c r="H1662" s="261">
        <v>13.074</v>
      </c>
      <c r="I1662" s="262"/>
      <c r="J1662" s="258"/>
      <c r="K1662" s="258"/>
      <c r="L1662" s="263"/>
      <c r="M1662" s="264"/>
      <c r="N1662" s="265"/>
      <c r="O1662" s="265"/>
      <c r="P1662" s="265"/>
      <c r="Q1662" s="265"/>
      <c r="R1662" s="265"/>
      <c r="S1662" s="265"/>
      <c r="T1662" s="266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67" t="s">
        <v>166</v>
      </c>
      <c r="AU1662" s="267" t="s">
        <v>81</v>
      </c>
      <c r="AV1662" s="14" t="s">
        <v>81</v>
      </c>
      <c r="AW1662" s="14" t="s">
        <v>30</v>
      </c>
      <c r="AX1662" s="14" t="s">
        <v>73</v>
      </c>
      <c r="AY1662" s="267" t="s">
        <v>158</v>
      </c>
    </row>
    <row r="1663" s="16" customFormat="1">
      <c r="A1663" s="16"/>
      <c r="B1663" s="290"/>
      <c r="C1663" s="291"/>
      <c r="D1663" s="248" t="s">
        <v>166</v>
      </c>
      <c r="E1663" s="292" t="s">
        <v>1</v>
      </c>
      <c r="F1663" s="293" t="s">
        <v>2752</v>
      </c>
      <c r="G1663" s="291"/>
      <c r="H1663" s="294">
        <v>32.329000000000001</v>
      </c>
      <c r="I1663" s="295"/>
      <c r="J1663" s="291"/>
      <c r="K1663" s="291"/>
      <c r="L1663" s="296"/>
      <c r="M1663" s="297"/>
      <c r="N1663" s="298"/>
      <c r="O1663" s="298"/>
      <c r="P1663" s="298"/>
      <c r="Q1663" s="298"/>
      <c r="R1663" s="298"/>
      <c r="S1663" s="298"/>
      <c r="T1663" s="299"/>
      <c r="U1663" s="16"/>
      <c r="V1663" s="16"/>
      <c r="W1663" s="16"/>
      <c r="X1663" s="16"/>
      <c r="Y1663" s="16"/>
      <c r="Z1663" s="16"/>
      <c r="AA1663" s="16"/>
      <c r="AB1663" s="16"/>
      <c r="AC1663" s="16"/>
      <c r="AD1663" s="16"/>
      <c r="AE1663" s="16"/>
      <c r="AT1663" s="300" t="s">
        <v>166</v>
      </c>
      <c r="AU1663" s="300" t="s">
        <v>81</v>
      </c>
      <c r="AV1663" s="16" t="s">
        <v>173</v>
      </c>
      <c r="AW1663" s="16" t="s">
        <v>30</v>
      </c>
      <c r="AX1663" s="16" t="s">
        <v>73</v>
      </c>
      <c r="AY1663" s="300" t="s">
        <v>158</v>
      </c>
    </row>
    <row r="1664" s="15" customFormat="1">
      <c r="A1664" s="15"/>
      <c r="B1664" s="268"/>
      <c r="C1664" s="269"/>
      <c r="D1664" s="248" t="s">
        <v>166</v>
      </c>
      <c r="E1664" s="270" t="s">
        <v>1</v>
      </c>
      <c r="F1664" s="271" t="s">
        <v>169</v>
      </c>
      <c r="G1664" s="269"/>
      <c r="H1664" s="272">
        <v>40.936</v>
      </c>
      <c r="I1664" s="273"/>
      <c r="J1664" s="269"/>
      <c r="K1664" s="269"/>
      <c r="L1664" s="274"/>
      <c r="M1664" s="275"/>
      <c r="N1664" s="276"/>
      <c r="O1664" s="276"/>
      <c r="P1664" s="276"/>
      <c r="Q1664" s="276"/>
      <c r="R1664" s="276"/>
      <c r="S1664" s="276"/>
      <c r="T1664" s="277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78" t="s">
        <v>166</v>
      </c>
      <c r="AU1664" s="278" t="s">
        <v>81</v>
      </c>
      <c r="AV1664" s="15" t="s">
        <v>165</v>
      </c>
      <c r="AW1664" s="15" t="s">
        <v>30</v>
      </c>
      <c r="AX1664" s="15" t="s">
        <v>79</v>
      </c>
      <c r="AY1664" s="278" t="s">
        <v>158</v>
      </c>
    </row>
    <row r="1665" s="2" customFormat="1" ht="21.75" customHeight="1">
      <c r="A1665" s="39"/>
      <c r="B1665" s="40"/>
      <c r="C1665" s="233" t="s">
        <v>2757</v>
      </c>
      <c r="D1665" s="233" t="s">
        <v>160</v>
      </c>
      <c r="E1665" s="234" t="s">
        <v>2758</v>
      </c>
      <c r="F1665" s="235" t="s">
        <v>2759</v>
      </c>
      <c r="G1665" s="236" t="s">
        <v>163</v>
      </c>
      <c r="H1665" s="237">
        <v>8.6069999999999993</v>
      </c>
      <c r="I1665" s="238"/>
      <c r="J1665" s="239">
        <f>ROUND(I1665*H1665,2)</f>
        <v>0</v>
      </c>
      <c r="K1665" s="235" t="s">
        <v>164</v>
      </c>
      <c r="L1665" s="45"/>
      <c r="M1665" s="240" t="s">
        <v>1</v>
      </c>
      <c r="N1665" s="241" t="s">
        <v>40</v>
      </c>
      <c r="O1665" s="93"/>
      <c r="P1665" s="242">
        <f>O1665*H1665</f>
        <v>0</v>
      </c>
      <c r="Q1665" s="242">
        <v>0.00012999999999999999</v>
      </c>
      <c r="R1665" s="242">
        <f>Q1665*H1665</f>
        <v>0.0011189099999999999</v>
      </c>
      <c r="S1665" s="242">
        <v>0</v>
      </c>
      <c r="T1665" s="243">
        <f>S1665*H1665</f>
        <v>0</v>
      </c>
      <c r="U1665" s="39"/>
      <c r="V1665" s="39"/>
      <c r="W1665" s="39"/>
      <c r="X1665" s="39"/>
      <c r="Y1665" s="39"/>
      <c r="Z1665" s="39"/>
      <c r="AA1665" s="39"/>
      <c r="AB1665" s="39"/>
      <c r="AC1665" s="39"/>
      <c r="AD1665" s="39"/>
      <c r="AE1665" s="39"/>
      <c r="AR1665" s="244" t="s">
        <v>210</v>
      </c>
      <c r="AT1665" s="244" t="s">
        <v>160</v>
      </c>
      <c r="AU1665" s="244" t="s">
        <v>81</v>
      </c>
      <c r="AY1665" s="18" t="s">
        <v>158</v>
      </c>
      <c r="BE1665" s="245">
        <f>IF(N1665="základní",J1665,0)</f>
        <v>0</v>
      </c>
      <c r="BF1665" s="245">
        <f>IF(N1665="snížená",J1665,0)</f>
        <v>0</v>
      </c>
      <c r="BG1665" s="245">
        <f>IF(N1665="zákl. přenesená",J1665,0)</f>
        <v>0</v>
      </c>
      <c r="BH1665" s="245">
        <f>IF(N1665="sníž. přenesená",J1665,0)</f>
        <v>0</v>
      </c>
      <c r="BI1665" s="245">
        <f>IF(N1665="nulová",J1665,0)</f>
        <v>0</v>
      </c>
      <c r="BJ1665" s="18" t="s">
        <v>165</v>
      </c>
      <c r="BK1665" s="245">
        <f>ROUND(I1665*H1665,2)</f>
        <v>0</v>
      </c>
      <c r="BL1665" s="18" t="s">
        <v>210</v>
      </c>
      <c r="BM1665" s="244" t="s">
        <v>2760</v>
      </c>
    </row>
    <row r="1666" s="2" customFormat="1" ht="21.75" customHeight="1">
      <c r="A1666" s="39"/>
      <c r="B1666" s="40"/>
      <c r="C1666" s="233" t="s">
        <v>2761</v>
      </c>
      <c r="D1666" s="233" t="s">
        <v>160</v>
      </c>
      <c r="E1666" s="234" t="s">
        <v>2762</v>
      </c>
      <c r="F1666" s="235" t="s">
        <v>2763</v>
      </c>
      <c r="G1666" s="236" t="s">
        <v>163</v>
      </c>
      <c r="H1666" s="237">
        <v>8.6069999999999993</v>
      </c>
      <c r="I1666" s="238"/>
      <c r="J1666" s="239">
        <f>ROUND(I1666*H1666,2)</f>
        <v>0</v>
      </c>
      <c r="K1666" s="235" t="s">
        <v>164</v>
      </c>
      <c r="L1666" s="45"/>
      <c r="M1666" s="240" t="s">
        <v>1</v>
      </c>
      <c r="N1666" s="241" t="s">
        <v>40</v>
      </c>
      <c r="O1666" s="93"/>
      <c r="P1666" s="242">
        <f>O1666*H1666</f>
        <v>0</v>
      </c>
      <c r="Q1666" s="242">
        <v>0.00029</v>
      </c>
      <c r="R1666" s="242">
        <f>Q1666*H1666</f>
        <v>0.0024960299999999998</v>
      </c>
      <c r="S1666" s="242">
        <v>0</v>
      </c>
      <c r="T1666" s="243">
        <f>S1666*H1666</f>
        <v>0</v>
      </c>
      <c r="U1666" s="39"/>
      <c r="V1666" s="39"/>
      <c r="W1666" s="39"/>
      <c r="X1666" s="39"/>
      <c r="Y1666" s="39"/>
      <c r="Z1666" s="39"/>
      <c r="AA1666" s="39"/>
      <c r="AB1666" s="39"/>
      <c r="AC1666" s="39"/>
      <c r="AD1666" s="39"/>
      <c r="AE1666" s="39"/>
      <c r="AR1666" s="244" t="s">
        <v>210</v>
      </c>
      <c r="AT1666" s="244" t="s">
        <v>160</v>
      </c>
      <c r="AU1666" s="244" t="s">
        <v>81</v>
      </c>
      <c r="AY1666" s="18" t="s">
        <v>158</v>
      </c>
      <c r="BE1666" s="245">
        <f>IF(N1666="základní",J1666,0)</f>
        <v>0</v>
      </c>
      <c r="BF1666" s="245">
        <f>IF(N1666="snížená",J1666,0)</f>
        <v>0</v>
      </c>
      <c r="BG1666" s="245">
        <f>IF(N1666="zákl. přenesená",J1666,0)</f>
        <v>0</v>
      </c>
      <c r="BH1666" s="245">
        <f>IF(N1666="sníž. přenesená",J1666,0)</f>
        <v>0</v>
      </c>
      <c r="BI1666" s="245">
        <f>IF(N1666="nulová",J1666,0)</f>
        <v>0</v>
      </c>
      <c r="BJ1666" s="18" t="s">
        <v>165</v>
      </c>
      <c r="BK1666" s="245">
        <f>ROUND(I1666*H1666,2)</f>
        <v>0</v>
      </c>
      <c r="BL1666" s="18" t="s">
        <v>210</v>
      </c>
      <c r="BM1666" s="244" t="s">
        <v>2764</v>
      </c>
    </row>
    <row r="1667" s="2" customFormat="1" ht="21.75" customHeight="1">
      <c r="A1667" s="39"/>
      <c r="B1667" s="40"/>
      <c r="C1667" s="233" t="s">
        <v>1541</v>
      </c>
      <c r="D1667" s="233" t="s">
        <v>160</v>
      </c>
      <c r="E1667" s="234" t="s">
        <v>2765</v>
      </c>
      <c r="F1667" s="235" t="s">
        <v>2766</v>
      </c>
      <c r="G1667" s="236" t="s">
        <v>163</v>
      </c>
      <c r="H1667" s="237">
        <v>32.329000000000001</v>
      </c>
      <c r="I1667" s="238"/>
      <c r="J1667" s="239">
        <f>ROUND(I1667*H1667,2)</f>
        <v>0</v>
      </c>
      <c r="K1667" s="235" t="s">
        <v>164</v>
      </c>
      <c r="L1667" s="45"/>
      <c r="M1667" s="240" t="s">
        <v>1</v>
      </c>
      <c r="N1667" s="241" t="s">
        <v>40</v>
      </c>
      <c r="O1667" s="93"/>
      <c r="P1667" s="242">
        <f>O1667*H1667</f>
        <v>0</v>
      </c>
      <c r="Q1667" s="242">
        <v>0.00013999999999999999</v>
      </c>
      <c r="R1667" s="242">
        <f>Q1667*H1667</f>
        <v>0.0045260599999999993</v>
      </c>
      <c r="S1667" s="242">
        <v>0</v>
      </c>
      <c r="T1667" s="243">
        <f>S1667*H1667</f>
        <v>0</v>
      </c>
      <c r="U1667" s="39"/>
      <c r="V1667" s="39"/>
      <c r="W1667" s="39"/>
      <c r="X1667" s="39"/>
      <c r="Y1667" s="39"/>
      <c r="Z1667" s="39"/>
      <c r="AA1667" s="39"/>
      <c r="AB1667" s="39"/>
      <c r="AC1667" s="39"/>
      <c r="AD1667" s="39"/>
      <c r="AE1667" s="39"/>
      <c r="AR1667" s="244" t="s">
        <v>210</v>
      </c>
      <c r="AT1667" s="244" t="s">
        <v>160</v>
      </c>
      <c r="AU1667" s="244" t="s">
        <v>81</v>
      </c>
      <c r="AY1667" s="18" t="s">
        <v>158</v>
      </c>
      <c r="BE1667" s="245">
        <f>IF(N1667="základní",J1667,0)</f>
        <v>0</v>
      </c>
      <c r="BF1667" s="245">
        <f>IF(N1667="snížená",J1667,0)</f>
        <v>0</v>
      </c>
      <c r="BG1667" s="245">
        <f>IF(N1667="zákl. přenesená",J1667,0)</f>
        <v>0</v>
      </c>
      <c r="BH1667" s="245">
        <f>IF(N1667="sníž. přenesená",J1667,0)</f>
        <v>0</v>
      </c>
      <c r="BI1667" s="245">
        <f>IF(N1667="nulová",J1667,0)</f>
        <v>0</v>
      </c>
      <c r="BJ1667" s="18" t="s">
        <v>165</v>
      </c>
      <c r="BK1667" s="245">
        <f>ROUND(I1667*H1667,2)</f>
        <v>0</v>
      </c>
      <c r="BL1667" s="18" t="s">
        <v>210</v>
      </c>
      <c r="BM1667" s="244" t="s">
        <v>2767</v>
      </c>
    </row>
    <row r="1668" s="2" customFormat="1" ht="21.75" customHeight="1">
      <c r="A1668" s="39"/>
      <c r="B1668" s="40"/>
      <c r="C1668" s="233" t="s">
        <v>2768</v>
      </c>
      <c r="D1668" s="233" t="s">
        <v>160</v>
      </c>
      <c r="E1668" s="234" t="s">
        <v>2769</v>
      </c>
      <c r="F1668" s="235" t="s">
        <v>2770</v>
      </c>
      <c r="G1668" s="236" t="s">
        <v>163</v>
      </c>
      <c r="H1668" s="237">
        <v>32.329000000000001</v>
      </c>
      <c r="I1668" s="238"/>
      <c r="J1668" s="239">
        <f>ROUND(I1668*H1668,2)</f>
        <v>0</v>
      </c>
      <c r="K1668" s="235" t="s">
        <v>164</v>
      </c>
      <c r="L1668" s="45"/>
      <c r="M1668" s="240" t="s">
        <v>1</v>
      </c>
      <c r="N1668" s="241" t="s">
        <v>40</v>
      </c>
      <c r="O1668" s="93"/>
      <c r="P1668" s="242">
        <f>O1668*H1668</f>
        <v>0</v>
      </c>
      <c r="Q1668" s="242">
        <v>0.00036999999999999999</v>
      </c>
      <c r="R1668" s="242">
        <f>Q1668*H1668</f>
        <v>0.01196173</v>
      </c>
      <c r="S1668" s="242">
        <v>0</v>
      </c>
      <c r="T1668" s="243">
        <f>S1668*H1668</f>
        <v>0</v>
      </c>
      <c r="U1668" s="39"/>
      <c r="V1668" s="39"/>
      <c r="W1668" s="39"/>
      <c r="X1668" s="39"/>
      <c r="Y1668" s="39"/>
      <c r="Z1668" s="39"/>
      <c r="AA1668" s="39"/>
      <c r="AB1668" s="39"/>
      <c r="AC1668" s="39"/>
      <c r="AD1668" s="39"/>
      <c r="AE1668" s="39"/>
      <c r="AR1668" s="244" t="s">
        <v>210</v>
      </c>
      <c r="AT1668" s="244" t="s">
        <v>160</v>
      </c>
      <c r="AU1668" s="244" t="s">
        <v>81</v>
      </c>
      <c r="AY1668" s="18" t="s">
        <v>158</v>
      </c>
      <c r="BE1668" s="245">
        <f>IF(N1668="základní",J1668,0)</f>
        <v>0</v>
      </c>
      <c r="BF1668" s="245">
        <f>IF(N1668="snížená",J1668,0)</f>
        <v>0</v>
      </c>
      <c r="BG1668" s="245">
        <f>IF(N1668="zákl. přenesená",J1668,0)</f>
        <v>0</v>
      </c>
      <c r="BH1668" s="245">
        <f>IF(N1668="sníž. přenesená",J1668,0)</f>
        <v>0</v>
      </c>
      <c r="BI1668" s="245">
        <f>IF(N1668="nulová",J1668,0)</f>
        <v>0</v>
      </c>
      <c r="BJ1668" s="18" t="s">
        <v>165</v>
      </c>
      <c r="BK1668" s="245">
        <f>ROUND(I1668*H1668,2)</f>
        <v>0</v>
      </c>
      <c r="BL1668" s="18" t="s">
        <v>210</v>
      </c>
      <c r="BM1668" s="244" t="s">
        <v>2771</v>
      </c>
    </row>
    <row r="1669" s="2" customFormat="1" ht="16.5" customHeight="1">
      <c r="A1669" s="39"/>
      <c r="B1669" s="40"/>
      <c r="C1669" s="233" t="s">
        <v>1545</v>
      </c>
      <c r="D1669" s="233" t="s">
        <v>160</v>
      </c>
      <c r="E1669" s="234" t="s">
        <v>2772</v>
      </c>
      <c r="F1669" s="235" t="s">
        <v>2773</v>
      </c>
      <c r="G1669" s="236" t="s">
        <v>163</v>
      </c>
      <c r="H1669" s="237">
        <v>8.2400000000000002</v>
      </c>
      <c r="I1669" s="238"/>
      <c r="J1669" s="239">
        <f>ROUND(I1669*H1669,2)</f>
        <v>0</v>
      </c>
      <c r="K1669" s="235" t="s">
        <v>164</v>
      </c>
      <c r="L1669" s="45"/>
      <c r="M1669" s="240" t="s">
        <v>1</v>
      </c>
      <c r="N1669" s="241" t="s">
        <v>40</v>
      </c>
      <c r="O1669" s="93"/>
      <c r="P1669" s="242">
        <f>O1669*H1669</f>
        <v>0</v>
      </c>
      <c r="Q1669" s="242">
        <v>6.9999999999999994E-05</v>
      </c>
      <c r="R1669" s="242">
        <f>Q1669*H1669</f>
        <v>0.00057679999999999993</v>
      </c>
      <c r="S1669" s="242">
        <v>0</v>
      </c>
      <c r="T1669" s="243">
        <f>S1669*H1669</f>
        <v>0</v>
      </c>
      <c r="U1669" s="39"/>
      <c r="V1669" s="39"/>
      <c r="W1669" s="39"/>
      <c r="X1669" s="39"/>
      <c r="Y1669" s="39"/>
      <c r="Z1669" s="39"/>
      <c r="AA1669" s="39"/>
      <c r="AB1669" s="39"/>
      <c r="AC1669" s="39"/>
      <c r="AD1669" s="39"/>
      <c r="AE1669" s="39"/>
      <c r="AR1669" s="244" t="s">
        <v>210</v>
      </c>
      <c r="AT1669" s="244" t="s">
        <v>160</v>
      </c>
      <c r="AU1669" s="244" t="s">
        <v>81</v>
      </c>
      <c r="AY1669" s="18" t="s">
        <v>158</v>
      </c>
      <c r="BE1669" s="245">
        <f>IF(N1669="základní",J1669,0)</f>
        <v>0</v>
      </c>
      <c r="BF1669" s="245">
        <f>IF(N1669="snížená",J1669,0)</f>
        <v>0</v>
      </c>
      <c r="BG1669" s="245">
        <f>IF(N1669="zákl. přenesená",J1669,0)</f>
        <v>0</v>
      </c>
      <c r="BH1669" s="245">
        <f>IF(N1669="sníž. přenesená",J1669,0)</f>
        <v>0</v>
      </c>
      <c r="BI1669" s="245">
        <f>IF(N1669="nulová",J1669,0)</f>
        <v>0</v>
      </c>
      <c r="BJ1669" s="18" t="s">
        <v>165</v>
      </c>
      <c r="BK1669" s="245">
        <f>ROUND(I1669*H1669,2)</f>
        <v>0</v>
      </c>
      <c r="BL1669" s="18" t="s">
        <v>210</v>
      </c>
      <c r="BM1669" s="244" t="s">
        <v>2774</v>
      </c>
    </row>
    <row r="1670" s="13" customFormat="1">
      <c r="A1670" s="13"/>
      <c r="B1670" s="246"/>
      <c r="C1670" s="247"/>
      <c r="D1670" s="248" t="s">
        <v>166</v>
      </c>
      <c r="E1670" s="249" t="s">
        <v>1</v>
      </c>
      <c r="F1670" s="250" t="s">
        <v>2775</v>
      </c>
      <c r="G1670" s="247"/>
      <c r="H1670" s="249" t="s">
        <v>1</v>
      </c>
      <c r="I1670" s="251"/>
      <c r="J1670" s="247"/>
      <c r="K1670" s="247"/>
      <c r="L1670" s="252"/>
      <c r="M1670" s="253"/>
      <c r="N1670" s="254"/>
      <c r="O1670" s="254"/>
      <c r="P1670" s="254"/>
      <c r="Q1670" s="254"/>
      <c r="R1670" s="254"/>
      <c r="S1670" s="254"/>
      <c r="T1670" s="255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56" t="s">
        <v>166</v>
      </c>
      <c r="AU1670" s="256" t="s">
        <v>81</v>
      </c>
      <c r="AV1670" s="13" t="s">
        <v>79</v>
      </c>
      <c r="AW1670" s="13" t="s">
        <v>30</v>
      </c>
      <c r="AX1670" s="13" t="s">
        <v>73</v>
      </c>
      <c r="AY1670" s="256" t="s">
        <v>158</v>
      </c>
    </row>
    <row r="1671" s="14" customFormat="1">
      <c r="A1671" s="14"/>
      <c r="B1671" s="257"/>
      <c r="C1671" s="258"/>
      <c r="D1671" s="248" t="s">
        <v>166</v>
      </c>
      <c r="E1671" s="259" t="s">
        <v>1</v>
      </c>
      <c r="F1671" s="260" t="s">
        <v>2776</v>
      </c>
      <c r="G1671" s="258"/>
      <c r="H1671" s="261">
        <v>2.6320000000000001</v>
      </c>
      <c r="I1671" s="262"/>
      <c r="J1671" s="258"/>
      <c r="K1671" s="258"/>
      <c r="L1671" s="263"/>
      <c r="M1671" s="264"/>
      <c r="N1671" s="265"/>
      <c r="O1671" s="265"/>
      <c r="P1671" s="265"/>
      <c r="Q1671" s="265"/>
      <c r="R1671" s="265"/>
      <c r="S1671" s="265"/>
      <c r="T1671" s="266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67" t="s">
        <v>166</v>
      </c>
      <c r="AU1671" s="267" t="s">
        <v>81</v>
      </c>
      <c r="AV1671" s="14" t="s">
        <v>81</v>
      </c>
      <c r="AW1671" s="14" t="s">
        <v>30</v>
      </c>
      <c r="AX1671" s="14" t="s">
        <v>73</v>
      </c>
      <c r="AY1671" s="267" t="s">
        <v>158</v>
      </c>
    </row>
    <row r="1672" s="14" customFormat="1">
      <c r="A1672" s="14"/>
      <c r="B1672" s="257"/>
      <c r="C1672" s="258"/>
      <c r="D1672" s="248" t="s">
        <v>166</v>
      </c>
      <c r="E1672" s="259" t="s">
        <v>1</v>
      </c>
      <c r="F1672" s="260" t="s">
        <v>2777</v>
      </c>
      <c r="G1672" s="258"/>
      <c r="H1672" s="261">
        <v>2.016</v>
      </c>
      <c r="I1672" s="262"/>
      <c r="J1672" s="258"/>
      <c r="K1672" s="258"/>
      <c r="L1672" s="263"/>
      <c r="M1672" s="264"/>
      <c r="N1672" s="265"/>
      <c r="O1672" s="265"/>
      <c r="P1672" s="265"/>
      <c r="Q1672" s="265"/>
      <c r="R1672" s="265"/>
      <c r="S1672" s="265"/>
      <c r="T1672" s="266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67" t="s">
        <v>166</v>
      </c>
      <c r="AU1672" s="267" t="s">
        <v>81</v>
      </c>
      <c r="AV1672" s="14" t="s">
        <v>81</v>
      </c>
      <c r="AW1672" s="14" t="s">
        <v>30</v>
      </c>
      <c r="AX1672" s="14" t="s">
        <v>73</v>
      </c>
      <c r="AY1672" s="267" t="s">
        <v>158</v>
      </c>
    </row>
    <row r="1673" s="14" customFormat="1">
      <c r="A1673" s="14"/>
      <c r="B1673" s="257"/>
      <c r="C1673" s="258"/>
      <c r="D1673" s="248" t="s">
        <v>166</v>
      </c>
      <c r="E1673" s="259" t="s">
        <v>1</v>
      </c>
      <c r="F1673" s="260" t="s">
        <v>2778</v>
      </c>
      <c r="G1673" s="258"/>
      <c r="H1673" s="261">
        <v>0.68600000000000005</v>
      </c>
      <c r="I1673" s="262"/>
      <c r="J1673" s="258"/>
      <c r="K1673" s="258"/>
      <c r="L1673" s="263"/>
      <c r="M1673" s="264"/>
      <c r="N1673" s="265"/>
      <c r="O1673" s="265"/>
      <c r="P1673" s="265"/>
      <c r="Q1673" s="265"/>
      <c r="R1673" s="265"/>
      <c r="S1673" s="265"/>
      <c r="T1673" s="266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67" t="s">
        <v>166</v>
      </c>
      <c r="AU1673" s="267" t="s">
        <v>81</v>
      </c>
      <c r="AV1673" s="14" t="s">
        <v>81</v>
      </c>
      <c r="AW1673" s="14" t="s">
        <v>30</v>
      </c>
      <c r="AX1673" s="14" t="s">
        <v>73</v>
      </c>
      <c r="AY1673" s="267" t="s">
        <v>158</v>
      </c>
    </row>
    <row r="1674" s="13" customFormat="1">
      <c r="A1674" s="13"/>
      <c r="B1674" s="246"/>
      <c r="C1674" s="247"/>
      <c r="D1674" s="248" t="s">
        <v>166</v>
      </c>
      <c r="E1674" s="249" t="s">
        <v>1</v>
      </c>
      <c r="F1674" s="250" t="s">
        <v>2779</v>
      </c>
      <c r="G1674" s="247"/>
      <c r="H1674" s="249" t="s">
        <v>1</v>
      </c>
      <c r="I1674" s="251"/>
      <c r="J1674" s="247"/>
      <c r="K1674" s="247"/>
      <c r="L1674" s="252"/>
      <c r="M1674" s="253"/>
      <c r="N1674" s="254"/>
      <c r="O1674" s="254"/>
      <c r="P1674" s="254"/>
      <c r="Q1674" s="254"/>
      <c r="R1674" s="254"/>
      <c r="S1674" s="254"/>
      <c r="T1674" s="255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56" t="s">
        <v>166</v>
      </c>
      <c r="AU1674" s="256" t="s">
        <v>81</v>
      </c>
      <c r="AV1674" s="13" t="s">
        <v>79</v>
      </c>
      <c r="AW1674" s="13" t="s">
        <v>30</v>
      </c>
      <c r="AX1674" s="13" t="s">
        <v>73</v>
      </c>
      <c r="AY1674" s="256" t="s">
        <v>158</v>
      </c>
    </row>
    <row r="1675" s="14" customFormat="1">
      <c r="A1675" s="14"/>
      <c r="B1675" s="257"/>
      <c r="C1675" s="258"/>
      <c r="D1675" s="248" t="s">
        <v>166</v>
      </c>
      <c r="E1675" s="259" t="s">
        <v>1</v>
      </c>
      <c r="F1675" s="260" t="s">
        <v>2780</v>
      </c>
      <c r="G1675" s="258"/>
      <c r="H1675" s="261">
        <v>0.80800000000000005</v>
      </c>
      <c r="I1675" s="262"/>
      <c r="J1675" s="258"/>
      <c r="K1675" s="258"/>
      <c r="L1675" s="263"/>
      <c r="M1675" s="264"/>
      <c r="N1675" s="265"/>
      <c r="O1675" s="265"/>
      <c r="P1675" s="265"/>
      <c r="Q1675" s="265"/>
      <c r="R1675" s="265"/>
      <c r="S1675" s="265"/>
      <c r="T1675" s="266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67" t="s">
        <v>166</v>
      </c>
      <c r="AU1675" s="267" t="s">
        <v>81</v>
      </c>
      <c r="AV1675" s="14" t="s">
        <v>81</v>
      </c>
      <c r="AW1675" s="14" t="s">
        <v>30</v>
      </c>
      <c r="AX1675" s="14" t="s">
        <v>73</v>
      </c>
      <c r="AY1675" s="267" t="s">
        <v>158</v>
      </c>
    </row>
    <row r="1676" s="14" customFormat="1">
      <c r="A1676" s="14"/>
      <c r="B1676" s="257"/>
      <c r="C1676" s="258"/>
      <c r="D1676" s="248" t="s">
        <v>166</v>
      </c>
      <c r="E1676" s="259" t="s">
        <v>1</v>
      </c>
      <c r="F1676" s="260" t="s">
        <v>2781</v>
      </c>
      <c r="G1676" s="258"/>
      <c r="H1676" s="261">
        <v>0.94599999999999995</v>
      </c>
      <c r="I1676" s="262"/>
      <c r="J1676" s="258"/>
      <c r="K1676" s="258"/>
      <c r="L1676" s="263"/>
      <c r="M1676" s="264"/>
      <c r="N1676" s="265"/>
      <c r="O1676" s="265"/>
      <c r="P1676" s="265"/>
      <c r="Q1676" s="265"/>
      <c r="R1676" s="265"/>
      <c r="S1676" s="265"/>
      <c r="T1676" s="266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67" t="s">
        <v>166</v>
      </c>
      <c r="AU1676" s="267" t="s">
        <v>81</v>
      </c>
      <c r="AV1676" s="14" t="s">
        <v>81</v>
      </c>
      <c r="AW1676" s="14" t="s">
        <v>30</v>
      </c>
      <c r="AX1676" s="14" t="s">
        <v>73</v>
      </c>
      <c r="AY1676" s="267" t="s">
        <v>158</v>
      </c>
    </row>
    <row r="1677" s="14" customFormat="1">
      <c r="A1677" s="14"/>
      <c r="B1677" s="257"/>
      <c r="C1677" s="258"/>
      <c r="D1677" s="248" t="s">
        <v>166</v>
      </c>
      <c r="E1677" s="259" t="s">
        <v>1</v>
      </c>
      <c r="F1677" s="260" t="s">
        <v>2782</v>
      </c>
      <c r="G1677" s="258"/>
      <c r="H1677" s="261">
        <v>1.1519999999999999</v>
      </c>
      <c r="I1677" s="262"/>
      <c r="J1677" s="258"/>
      <c r="K1677" s="258"/>
      <c r="L1677" s="263"/>
      <c r="M1677" s="264"/>
      <c r="N1677" s="265"/>
      <c r="O1677" s="265"/>
      <c r="P1677" s="265"/>
      <c r="Q1677" s="265"/>
      <c r="R1677" s="265"/>
      <c r="S1677" s="265"/>
      <c r="T1677" s="266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67" t="s">
        <v>166</v>
      </c>
      <c r="AU1677" s="267" t="s">
        <v>81</v>
      </c>
      <c r="AV1677" s="14" t="s">
        <v>81</v>
      </c>
      <c r="AW1677" s="14" t="s">
        <v>30</v>
      </c>
      <c r="AX1677" s="14" t="s">
        <v>73</v>
      </c>
      <c r="AY1677" s="267" t="s">
        <v>158</v>
      </c>
    </row>
    <row r="1678" s="15" customFormat="1">
      <c r="A1678" s="15"/>
      <c r="B1678" s="268"/>
      <c r="C1678" s="269"/>
      <c r="D1678" s="248" t="s">
        <v>166</v>
      </c>
      <c r="E1678" s="270" t="s">
        <v>1</v>
      </c>
      <c r="F1678" s="271" t="s">
        <v>169</v>
      </c>
      <c r="G1678" s="269"/>
      <c r="H1678" s="272">
        <v>8.2399999999999984</v>
      </c>
      <c r="I1678" s="273"/>
      <c r="J1678" s="269"/>
      <c r="K1678" s="269"/>
      <c r="L1678" s="274"/>
      <c r="M1678" s="275"/>
      <c r="N1678" s="276"/>
      <c r="O1678" s="276"/>
      <c r="P1678" s="276"/>
      <c r="Q1678" s="276"/>
      <c r="R1678" s="276"/>
      <c r="S1678" s="276"/>
      <c r="T1678" s="277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15"/>
      <c r="AT1678" s="278" t="s">
        <v>166</v>
      </c>
      <c r="AU1678" s="278" t="s">
        <v>81</v>
      </c>
      <c r="AV1678" s="15" t="s">
        <v>165</v>
      </c>
      <c r="AW1678" s="15" t="s">
        <v>30</v>
      </c>
      <c r="AX1678" s="15" t="s">
        <v>79</v>
      </c>
      <c r="AY1678" s="278" t="s">
        <v>158</v>
      </c>
    </row>
    <row r="1679" s="2" customFormat="1" ht="21.75" customHeight="1">
      <c r="A1679" s="39"/>
      <c r="B1679" s="40"/>
      <c r="C1679" s="233" t="s">
        <v>2783</v>
      </c>
      <c r="D1679" s="233" t="s">
        <v>160</v>
      </c>
      <c r="E1679" s="234" t="s">
        <v>2784</v>
      </c>
      <c r="F1679" s="235" t="s">
        <v>2785</v>
      </c>
      <c r="G1679" s="236" t="s">
        <v>163</v>
      </c>
      <c r="H1679" s="237">
        <v>2.9060000000000001</v>
      </c>
      <c r="I1679" s="238"/>
      <c r="J1679" s="239">
        <f>ROUND(I1679*H1679,2)</f>
        <v>0</v>
      </c>
      <c r="K1679" s="235" t="s">
        <v>164</v>
      </c>
      <c r="L1679" s="45"/>
      <c r="M1679" s="240" t="s">
        <v>1</v>
      </c>
      <c r="N1679" s="241" t="s">
        <v>40</v>
      </c>
      <c r="O1679" s="93"/>
      <c r="P1679" s="242">
        <f>O1679*H1679</f>
        <v>0</v>
      </c>
      <c r="Q1679" s="242">
        <v>6.0000000000000002E-05</v>
      </c>
      <c r="R1679" s="242">
        <f>Q1679*H1679</f>
        <v>0.00017436</v>
      </c>
      <c r="S1679" s="242">
        <v>0</v>
      </c>
      <c r="T1679" s="243">
        <f>S1679*H1679</f>
        <v>0</v>
      </c>
      <c r="U1679" s="39"/>
      <c r="V1679" s="39"/>
      <c r="W1679" s="39"/>
      <c r="X1679" s="39"/>
      <c r="Y1679" s="39"/>
      <c r="Z1679" s="39"/>
      <c r="AA1679" s="39"/>
      <c r="AB1679" s="39"/>
      <c r="AC1679" s="39"/>
      <c r="AD1679" s="39"/>
      <c r="AE1679" s="39"/>
      <c r="AR1679" s="244" t="s">
        <v>210</v>
      </c>
      <c r="AT1679" s="244" t="s">
        <v>160</v>
      </c>
      <c r="AU1679" s="244" t="s">
        <v>81</v>
      </c>
      <c r="AY1679" s="18" t="s">
        <v>158</v>
      </c>
      <c r="BE1679" s="245">
        <f>IF(N1679="základní",J1679,0)</f>
        <v>0</v>
      </c>
      <c r="BF1679" s="245">
        <f>IF(N1679="snížená",J1679,0)</f>
        <v>0</v>
      </c>
      <c r="BG1679" s="245">
        <f>IF(N1679="zákl. přenesená",J1679,0)</f>
        <v>0</v>
      </c>
      <c r="BH1679" s="245">
        <f>IF(N1679="sníž. přenesená",J1679,0)</f>
        <v>0</v>
      </c>
      <c r="BI1679" s="245">
        <f>IF(N1679="nulová",J1679,0)</f>
        <v>0</v>
      </c>
      <c r="BJ1679" s="18" t="s">
        <v>165</v>
      </c>
      <c r="BK1679" s="245">
        <f>ROUND(I1679*H1679,2)</f>
        <v>0</v>
      </c>
      <c r="BL1679" s="18" t="s">
        <v>210</v>
      </c>
      <c r="BM1679" s="244" t="s">
        <v>2786</v>
      </c>
    </row>
    <row r="1680" s="13" customFormat="1">
      <c r="A1680" s="13"/>
      <c r="B1680" s="246"/>
      <c r="C1680" s="247"/>
      <c r="D1680" s="248" t="s">
        <v>166</v>
      </c>
      <c r="E1680" s="249" t="s">
        <v>1</v>
      </c>
      <c r="F1680" s="250" t="s">
        <v>2779</v>
      </c>
      <c r="G1680" s="247"/>
      <c r="H1680" s="249" t="s">
        <v>1</v>
      </c>
      <c r="I1680" s="251"/>
      <c r="J1680" s="247"/>
      <c r="K1680" s="247"/>
      <c r="L1680" s="252"/>
      <c r="M1680" s="253"/>
      <c r="N1680" s="254"/>
      <c r="O1680" s="254"/>
      <c r="P1680" s="254"/>
      <c r="Q1680" s="254"/>
      <c r="R1680" s="254"/>
      <c r="S1680" s="254"/>
      <c r="T1680" s="255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56" t="s">
        <v>166</v>
      </c>
      <c r="AU1680" s="256" t="s">
        <v>81</v>
      </c>
      <c r="AV1680" s="13" t="s">
        <v>79</v>
      </c>
      <c r="AW1680" s="13" t="s">
        <v>30</v>
      </c>
      <c r="AX1680" s="13" t="s">
        <v>73</v>
      </c>
      <c r="AY1680" s="256" t="s">
        <v>158</v>
      </c>
    </row>
    <row r="1681" s="14" customFormat="1">
      <c r="A1681" s="14"/>
      <c r="B1681" s="257"/>
      <c r="C1681" s="258"/>
      <c r="D1681" s="248" t="s">
        <v>166</v>
      </c>
      <c r="E1681" s="259" t="s">
        <v>1</v>
      </c>
      <c r="F1681" s="260" t="s">
        <v>2780</v>
      </c>
      <c r="G1681" s="258"/>
      <c r="H1681" s="261">
        <v>0.80800000000000005</v>
      </c>
      <c r="I1681" s="262"/>
      <c r="J1681" s="258"/>
      <c r="K1681" s="258"/>
      <c r="L1681" s="263"/>
      <c r="M1681" s="264"/>
      <c r="N1681" s="265"/>
      <c r="O1681" s="265"/>
      <c r="P1681" s="265"/>
      <c r="Q1681" s="265"/>
      <c r="R1681" s="265"/>
      <c r="S1681" s="265"/>
      <c r="T1681" s="266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67" t="s">
        <v>166</v>
      </c>
      <c r="AU1681" s="267" t="s">
        <v>81</v>
      </c>
      <c r="AV1681" s="14" t="s">
        <v>81</v>
      </c>
      <c r="AW1681" s="14" t="s">
        <v>30</v>
      </c>
      <c r="AX1681" s="14" t="s">
        <v>73</v>
      </c>
      <c r="AY1681" s="267" t="s">
        <v>158</v>
      </c>
    </row>
    <row r="1682" s="14" customFormat="1">
      <c r="A1682" s="14"/>
      <c r="B1682" s="257"/>
      <c r="C1682" s="258"/>
      <c r="D1682" s="248" t="s">
        <v>166</v>
      </c>
      <c r="E1682" s="259" t="s">
        <v>1</v>
      </c>
      <c r="F1682" s="260" t="s">
        <v>2781</v>
      </c>
      <c r="G1682" s="258"/>
      <c r="H1682" s="261">
        <v>0.94599999999999995</v>
      </c>
      <c r="I1682" s="262"/>
      <c r="J1682" s="258"/>
      <c r="K1682" s="258"/>
      <c r="L1682" s="263"/>
      <c r="M1682" s="264"/>
      <c r="N1682" s="265"/>
      <c r="O1682" s="265"/>
      <c r="P1682" s="265"/>
      <c r="Q1682" s="265"/>
      <c r="R1682" s="265"/>
      <c r="S1682" s="265"/>
      <c r="T1682" s="266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67" t="s">
        <v>166</v>
      </c>
      <c r="AU1682" s="267" t="s">
        <v>81</v>
      </c>
      <c r="AV1682" s="14" t="s">
        <v>81</v>
      </c>
      <c r="AW1682" s="14" t="s">
        <v>30</v>
      </c>
      <c r="AX1682" s="14" t="s">
        <v>73</v>
      </c>
      <c r="AY1682" s="267" t="s">
        <v>158</v>
      </c>
    </row>
    <row r="1683" s="14" customFormat="1">
      <c r="A1683" s="14"/>
      <c r="B1683" s="257"/>
      <c r="C1683" s="258"/>
      <c r="D1683" s="248" t="s">
        <v>166</v>
      </c>
      <c r="E1683" s="259" t="s">
        <v>1</v>
      </c>
      <c r="F1683" s="260" t="s">
        <v>2782</v>
      </c>
      <c r="G1683" s="258"/>
      <c r="H1683" s="261">
        <v>1.1519999999999999</v>
      </c>
      <c r="I1683" s="262"/>
      <c r="J1683" s="258"/>
      <c r="K1683" s="258"/>
      <c r="L1683" s="263"/>
      <c r="M1683" s="264"/>
      <c r="N1683" s="265"/>
      <c r="O1683" s="265"/>
      <c r="P1683" s="265"/>
      <c r="Q1683" s="265"/>
      <c r="R1683" s="265"/>
      <c r="S1683" s="265"/>
      <c r="T1683" s="266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67" t="s">
        <v>166</v>
      </c>
      <c r="AU1683" s="267" t="s">
        <v>81</v>
      </c>
      <c r="AV1683" s="14" t="s">
        <v>81</v>
      </c>
      <c r="AW1683" s="14" t="s">
        <v>30</v>
      </c>
      <c r="AX1683" s="14" t="s">
        <v>73</v>
      </c>
      <c r="AY1683" s="267" t="s">
        <v>158</v>
      </c>
    </row>
    <row r="1684" s="15" customFormat="1">
      <c r="A1684" s="15"/>
      <c r="B1684" s="268"/>
      <c r="C1684" s="269"/>
      <c r="D1684" s="248" t="s">
        <v>166</v>
      </c>
      <c r="E1684" s="270" t="s">
        <v>1</v>
      </c>
      <c r="F1684" s="271" t="s">
        <v>169</v>
      </c>
      <c r="G1684" s="269"/>
      <c r="H1684" s="272">
        <v>2.9059999999999997</v>
      </c>
      <c r="I1684" s="273"/>
      <c r="J1684" s="269"/>
      <c r="K1684" s="269"/>
      <c r="L1684" s="274"/>
      <c r="M1684" s="275"/>
      <c r="N1684" s="276"/>
      <c r="O1684" s="276"/>
      <c r="P1684" s="276"/>
      <c r="Q1684" s="276"/>
      <c r="R1684" s="276"/>
      <c r="S1684" s="276"/>
      <c r="T1684" s="277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78" t="s">
        <v>166</v>
      </c>
      <c r="AU1684" s="278" t="s">
        <v>81</v>
      </c>
      <c r="AV1684" s="15" t="s">
        <v>165</v>
      </c>
      <c r="AW1684" s="15" t="s">
        <v>30</v>
      </c>
      <c r="AX1684" s="15" t="s">
        <v>79</v>
      </c>
      <c r="AY1684" s="278" t="s">
        <v>158</v>
      </c>
    </row>
    <row r="1685" s="2" customFormat="1" ht="21.75" customHeight="1">
      <c r="A1685" s="39"/>
      <c r="B1685" s="40"/>
      <c r="C1685" s="233" t="s">
        <v>1548</v>
      </c>
      <c r="D1685" s="233" t="s">
        <v>160</v>
      </c>
      <c r="E1685" s="234" t="s">
        <v>2787</v>
      </c>
      <c r="F1685" s="235" t="s">
        <v>2788</v>
      </c>
      <c r="G1685" s="236" t="s">
        <v>163</v>
      </c>
      <c r="H1685" s="237">
        <v>8.2400000000000002</v>
      </c>
      <c r="I1685" s="238"/>
      <c r="J1685" s="239">
        <f>ROUND(I1685*H1685,2)</f>
        <v>0</v>
      </c>
      <c r="K1685" s="235" t="s">
        <v>164</v>
      </c>
      <c r="L1685" s="45"/>
      <c r="M1685" s="240" t="s">
        <v>1</v>
      </c>
      <c r="N1685" s="241" t="s">
        <v>40</v>
      </c>
      <c r="O1685" s="93"/>
      <c r="P1685" s="242">
        <f>O1685*H1685</f>
        <v>0</v>
      </c>
      <c r="Q1685" s="242">
        <v>0.00013999999999999999</v>
      </c>
      <c r="R1685" s="242">
        <f>Q1685*H1685</f>
        <v>0.0011535999999999999</v>
      </c>
      <c r="S1685" s="242">
        <v>0</v>
      </c>
      <c r="T1685" s="243">
        <f>S1685*H1685</f>
        <v>0</v>
      </c>
      <c r="U1685" s="39"/>
      <c r="V1685" s="39"/>
      <c r="W1685" s="39"/>
      <c r="X1685" s="39"/>
      <c r="Y1685" s="39"/>
      <c r="Z1685" s="39"/>
      <c r="AA1685" s="39"/>
      <c r="AB1685" s="39"/>
      <c r="AC1685" s="39"/>
      <c r="AD1685" s="39"/>
      <c r="AE1685" s="39"/>
      <c r="AR1685" s="244" t="s">
        <v>210</v>
      </c>
      <c r="AT1685" s="244" t="s">
        <v>160</v>
      </c>
      <c r="AU1685" s="244" t="s">
        <v>81</v>
      </c>
      <c r="AY1685" s="18" t="s">
        <v>158</v>
      </c>
      <c r="BE1685" s="245">
        <f>IF(N1685="základní",J1685,0)</f>
        <v>0</v>
      </c>
      <c r="BF1685" s="245">
        <f>IF(N1685="snížená",J1685,0)</f>
        <v>0</v>
      </c>
      <c r="BG1685" s="245">
        <f>IF(N1685="zákl. přenesená",J1685,0)</f>
        <v>0</v>
      </c>
      <c r="BH1685" s="245">
        <f>IF(N1685="sníž. přenesená",J1685,0)</f>
        <v>0</v>
      </c>
      <c r="BI1685" s="245">
        <f>IF(N1685="nulová",J1685,0)</f>
        <v>0</v>
      </c>
      <c r="BJ1685" s="18" t="s">
        <v>165</v>
      </c>
      <c r="BK1685" s="245">
        <f>ROUND(I1685*H1685,2)</f>
        <v>0</v>
      </c>
      <c r="BL1685" s="18" t="s">
        <v>210</v>
      </c>
      <c r="BM1685" s="244" t="s">
        <v>2789</v>
      </c>
    </row>
    <row r="1686" s="2" customFormat="1" ht="21.75" customHeight="1">
      <c r="A1686" s="39"/>
      <c r="B1686" s="40"/>
      <c r="C1686" s="233" t="s">
        <v>2790</v>
      </c>
      <c r="D1686" s="233" t="s">
        <v>160</v>
      </c>
      <c r="E1686" s="234" t="s">
        <v>2791</v>
      </c>
      <c r="F1686" s="235" t="s">
        <v>2792</v>
      </c>
      <c r="G1686" s="236" t="s">
        <v>163</v>
      </c>
      <c r="H1686" s="237">
        <v>16.48</v>
      </c>
      <c r="I1686" s="238"/>
      <c r="J1686" s="239">
        <f>ROUND(I1686*H1686,2)</f>
        <v>0</v>
      </c>
      <c r="K1686" s="235" t="s">
        <v>164</v>
      </c>
      <c r="L1686" s="45"/>
      <c r="M1686" s="240" t="s">
        <v>1</v>
      </c>
      <c r="N1686" s="241" t="s">
        <v>40</v>
      </c>
      <c r="O1686" s="93"/>
      <c r="P1686" s="242">
        <f>O1686*H1686</f>
        <v>0</v>
      </c>
      <c r="Q1686" s="242">
        <v>0.00012</v>
      </c>
      <c r="R1686" s="242">
        <f>Q1686*H1686</f>
        <v>0.0019775999999999999</v>
      </c>
      <c r="S1686" s="242">
        <v>0</v>
      </c>
      <c r="T1686" s="243">
        <f>S1686*H1686</f>
        <v>0</v>
      </c>
      <c r="U1686" s="39"/>
      <c r="V1686" s="39"/>
      <c r="W1686" s="39"/>
      <c r="X1686" s="39"/>
      <c r="Y1686" s="39"/>
      <c r="Z1686" s="39"/>
      <c r="AA1686" s="39"/>
      <c r="AB1686" s="39"/>
      <c r="AC1686" s="39"/>
      <c r="AD1686" s="39"/>
      <c r="AE1686" s="39"/>
      <c r="AR1686" s="244" t="s">
        <v>210</v>
      </c>
      <c r="AT1686" s="244" t="s">
        <v>160</v>
      </c>
      <c r="AU1686" s="244" t="s">
        <v>81</v>
      </c>
      <c r="AY1686" s="18" t="s">
        <v>158</v>
      </c>
      <c r="BE1686" s="245">
        <f>IF(N1686="základní",J1686,0)</f>
        <v>0</v>
      </c>
      <c r="BF1686" s="245">
        <f>IF(N1686="snížená",J1686,0)</f>
        <v>0</v>
      </c>
      <c r="BG1686" s="245">
        <f>IF(N1686="zákl. přenesená",J1686,0)</f>
        <v>0</v>
      </c>
      <c r="BH1686" s="245">
        <f>IF(N1686="sníž. přenesená",J1686,0)</f>
        <v>0</v>
      </c>
      <c r="BI1686" s="245">
        <f>IF(N1686="nulová",J1686,0)</f>
        <v>0</v>
      </c>
      <c r="BJ1686" s="18" t="s">
        <v>165</v>
      </c>
      <c r="BK1686" s="245">
        <f>ROUND(I1686*H1686,2)</f>
        <v>0</v>
      </c>
      <c r="BL1686" s="18" t="s">
        <v>210</v>
      </c>
      <c r="BM1686" s="244" t="s">
        <v>2793</v>
      </c>
    </row>
    <row r="1687" s="14" customFormat="1">
      <c r="A1687" s="14"/>
      <c r="B1687" s="257"/>
      <c r="C1687" s="258"/>
      <c r="D1687" s="248" t="s">
        <v>166</v>
      </c>
      <c r="E1687" s="259" t="s">
        <v>1</v>
      </c>
      <c r="F1687" s="260" t="s">
        <v>2794</v>
      </c>
      <c r="G1687" s="258"/>
      <c r="H1687" s="261">
        <v>16.48</v>
      </c>
      <c r="I1687" s="262"/>
      <c r="J1687" s="258"/>
      <c r="K1687" s="258"/>
      <c r="L1687" s="263"/>
      <c r="M1687" s="264"/>
      <c r="N1687" s="265"/>
      <c r="O1687" s="265"/>
      <c r="P1687" s="265"/>
      <c r="Q1687" s="265"/>
      <c r="R1687" s="265"/>
      <c r="S1687" s="265"/>
      <c r="T1687" s="266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67" t="s">
        <v>166</v>
      </c>
      <c r="AU1687" s="267" t="s">
        <v>81</v>
      </c>
      <c r="AV1687" s="14" t="s">
        <v>81</v>
      </c>
      <c r="AW1687" s="14" t="s">
        <v>30</v>
      </c>
      <c r="AX1687" s="14" t="s">
        <v>73</v>
      </c>
      <c r="AY1687" s="267" t="s">
        <v>158</v>
      </c>
    </row>
    <row r="1688" s="15" customFormat="1">
      <c r="A1688" s="15"/>
      <c r="B1688" s="268"/>
      <c r="C1688" s="269"/>
      <c r="D1688" s="248" t="s">
        <v>166</v>
      </c>
      <c r="E1688" s="270" t="s">
        <v>1</v>
      </c>
      <c r="F1688" s="271" t="s">
        <v>169</v>
      </c>
      <c r="G1688" s="269"/>
      <c r="H1688" s="272">
        <v>16.48</v>
      </c>
      <c r="I1688" s="273"/>
      <c r="J1688" s="269"/>
      <c r="K1688" s="269"/>
      <c r="L1688" s="274"/>
      <c r="M1688" s="275"/>
      <c r="N1688" s="276"/>
      <c r="O1688" s="276"/>
      <c r="P1688" s="276"/>
      <c r="Q1688" s="276"/>
      <c r="R1688" s="276"/>
      <c r="S1688" s="276"/>
      <c r="T1688" s="277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78" t="s">
        <v>166</v>
      </c>
      <c r="AU1688" s="278" t="s">
        <v>81</v>
      </c>
      <c r="AV1688" s="15" t="s">
        <v>165</v>
      </c>
      <c r="AW1688" s="15" t="s">
        <v>30</v>
      </c>
      <c r="AX1688" s="15" t="s">
        <v>79</v>
      </c>
      <c r="AY1688" s="278" t="s">
        <v>158</v>
      </c>
    </row>
    <row r="1689" s="2" customFormat="1" ht="21.75" customHeight="1">
      <c r="A1689" s="39"/>
      <c r="B1689" s="40"/>
      <c r="C1689" s="233" t="s">
        <v>1552</v>
      </c>
      <c r="D1689" s="233" t="s">
        <v>160</v>
      </c>
      <c r="E1689" s="234" t="s">
        <v>2795</v>
      </c>
      <c r="F1689" s="235" t="s">
        <v>2796</v>
      </c>
      <c r="G1689" s="236" t="s">
        <v>198</v>
      </c>
      <c r="H1689" s="237">
        <v>15</v>
      </c>
      <c r="I1689" s="238"/>
      <c r="J1689" s="239">
        <f>ROUND(I1689*H1689,2)</f>
        <v>0</v>
      </c>
      <c r="K1689" s="235" t="s">
        <v>164</v>
      </c>
      <c r="L1689" s="45"/>
      <c r="M1689" s="240" t="s">
        <v>1</v>
      </c>
      <c r="N1689" s="241" t="s">
        <v>40</v>
      </c>
      <c r="O1689" s="93"/>
      <c r="P1689" s="242">
        <f>O1689*H1689</f>
        <v>0</v>
      </c>
      <c r="Q1689" s="242">
        <v>2.0000000000000002E-05</v>
      </c>
      <c r="R1689" s="242">
        <f>Q1689*H1689</f>
        <v>0.00030000000000000003</v>
      </c>
      <c r="S1689" s="242">
        <v>0</v>
      </c>
      <c r="T1689" s="243">
        <f>S1689*H1689</f>
        <v>0</v>
      </c>
      <c r="U1689" s="39"/>
      <c r="V1689" s="39"/>
      <c r="W1689" s="39"/>
      <c r="X1689" s="39"/>
      <c r="Y1689" s="39"/>
      <c r="Z1689" s="39"/>
      <c r="AA1689" s="39"/>
      <c r="AB1689" s="39"/>
      <c r="AC1689" s="39"/>
      <c r="AD1689" s="39"/>
      <c r="AE1689" s="39"/>
      <c r="AR1689" s="244" t="s">
        <v>210</v>
      </c>
      <c r="AT1689" s="244" t="s">
        <v>160</v>
      </c>
      <c r="AU1689" s="244" t="s">
        <v>81</v>
      </c>
      <c r="AY1689" s="18" t="s">
        <v>158</v>
      </c>
      <c r="BE1689" s="245">
        <f>IF(N1689="základní",J1689,0)</f>
        <v>0</v>
      </c>
      <c r="BF1689" s="245">
        <f>IF(N1689="snížená",J1689,0)</f>
        <v>0</v>
      </c>
      <c r="BG1689" s="245">
        <f>IF(N1689="zákl. přenesená",J1689,0)</f>
        <v>0</v>
      </c>
      <c r="BH1689" s="245">
        <f>IF(N1689="sníž. přenesená",J1689,0)</f>
        <v>0</v>
      </c>
      <c r="BI1689" s="245">
        <f>IF(N1689="nulová",J1689,0)</f>
        <v>0</v>
      </c>
      <c r="BJ1689" s="18" t="s">
        <v>165</v>
      </c>
      <c r="BK1689" s="245">
        <f>ROUND(I1689*H1689,2)</f>
        <v>0</v>
      </c>
      <c r="BL1689" s="18" t="s">
        <v>210</v>
      </c>
      <c r="BM1689" s="244" t="s">
        <v>2797</v>
      </c>
    </row>
    <row r="1690" s="2" customFormat="1" ht="21.75" customHeight="1">
      <c r="A1690" s="39"/>
      <c r="B1690" s="40"/>
      <c r="C1690" s="233" t="s">
        <v>2798</v>
      </c>
      <c r="D1690" s="233" t="s">
        <v>160</v>
      </c>
      <c r="E1690" s="234" t="s">
        <v>2799</v>
      </c>
      <c r="F1690" s="235" t="s">
        <v>2800</v>
      </c>
      <c r="G1690" s="236" t="s">
        <v>198</v>
      </c>
      <c r="H1690" s="237">
        <v>15</v>
      </c>
      <c r="I1690" s="238"/>
      <c r="J1690" s="239">
        <f>ROUND(I1690*H1690,2)</f>
        <v>0</v>
      </c>
      <c r="K1690" s="235" t="s">
        <v>164</v>
      </c>
      <c r="L1690" s="45"/>
      <c r="M1690" s="240" t="s">
        <v>1</v>
      </c>
      <c r="N1690" s="241" t="s">
        <v>40</v>
      </c>
      <c r="O1690" s="93"/>
      <c r="P1690" s="242">
        <f>O1690*H1690</f>
        <v>0</v>
      </c>
      <c r="Q1690" s="242">
        <v>6.0000000000000002E-05</v>
      </c>
      <c r="R1690" s="242">
        <f>Q1690*H1690</f>
        <v>0.00089999999999999998</v>
      </c>
      <c r="S1690" s="242">
        <v>0</v>
      </c>
      <c r="T1690" s="243">
        <f>S1690*H1690</f>
        <v>0</v>
      </c>
      <c r="U1690" s="39"/>
      <c r="V1690" s="39"/>
      <c r="W1690" s="39"/>
      <c r="X1690" s="39"/>
      <c r="Y1690" s="39"/>
      <c r="Z1690" s="39"/>
      <c r="AA1690" s="39"/>
      <c r="AB1690" s="39"/>
      <c r="AC1690" s="39"/>
      <c r="AD1690" s="39"/>
      <c r="AE1690" s="39"/>
      <c r="AR1690" s="244" t="s">
        <v>210</v>
      </c>
      <c r="AT1690" s="244" t="s">
        <v>160</v>
      </c>
      <c r="AU1690" s="244" t="s">
        <v>81</v>
      </c>
      <c r="AY1690" s="18" t="s">
        <v>158</v>
      </c>
      <c r="BE1690" s="245">
        <f>IF(N1690="základní",J1690,0)</f>
        <v>0</v>
      </c>
      <c r="BF1690" s="245">
        <f>IF(N1690="snížená",J1690,0)</f>
        <v>0</v>
      </c>
      <c r="BG1690" s="245">
        <f>IF(N1690="zákl. přenesená",J1690,0)</f>
        <v>0</v>
      </c>
      <c r="BH1690" s="245">
        <f>IF(N1690="sníž. přenesená",J1690,0)</f>
        <v>0</v>
      </c>
      <c r="BI1690" s="245">
        <f>IF(N1690="nulová",J1690,0)</f>
        <v>0</v>
      </c>
      <c r="BJ1690" s="18" t="s">
        <v>165</v>
      </c>
      <c r="BK1690" s="245">
        <f>ROUND(I1690*H1690,2)</f>
        <v>0</v>
      </c>
      <c r="BL1690" s="18" t="s">
        <v>210</v>
      </c>
      <c r="BM1690" s="244" t="s">
        <v>2801</v>
      </c>
    </row>
    <row r="1691" s="2" customFormat="1" ht="21.75" customHeight="1">
      <c r="A1691" s="39"/>
      <c r="B1691" s="40"/>
      <c r="C1691" s="233" t="s">
        <v>1555</v>
      </c>
      <c r="D1691" s="233" t="s">
        <v>160</v>
      </c>
      <c r="E1691" s="234" t="s">
        <v>2802</v>
      </c>
      <c r="F1691" s="235" t="s">
        <v>2803</v>
      </c>
      <c r="G1691" s="236" t="s">
        <v>198</v>
      </c>
      <c r="H1691" s="237">
        <v>15</v>
      </c>
      <c r="I1691" s="238"/>
      <c r="J1691" s="239">
        <f>ROUND(I1691*H1691,2)</f>
        <v>0</v>
      </c>
      <c r="K1691" s="235" t="s">
        <v>164</v>
      </c>
      <c r="L1691" s="45"/>
      <c r="M1691" s="240" t="s">
        <v>1</v>
      </c>
      <c r="N1691" s="241" t="s">
        <v>40</v>
      </c>
      <c r="O1691" s="93"/>
      <c r="P1691" s="242">
        <f>O1691*H1691</f>
        <v>0</v>
      </c>
      <c r="Q1691" s="242">
        <v>2.0000000000000002E-05</v>
      </c>
      <c r="R1691" s="242">
        <f>Q1691*H1691</f>
        <v>0.00030000000000000003</v>
      </c>
      <c r="S1691" s="242">
        <v>0</v>
      </c>
      <c r="T1691" s="243">
        <f>S1691*H1691</f>
        <v>0</v>
      </c>
      <c r="U1691" s="39"/>
      <c r="V1691" s="39"/>
      <c r="W1691" s="39"/>
      <c r="X1691" s="39"/>
      <c r="Y1691" s="39"/>
      <c r="Z1691" s="39"/>
      <c r="AA1691" s="39"/>
      <c r="AB1691" s="39"/>
      <c r="AC1691" s="39"/>
      <c r="AD1691" s="39"/>
      <c r="AE1691" s="39"/>
      <c r="AR1691" s="244" t="s">
        <v>210</v>
      </c>
      <c r="AT1691" s="244" t="s">
        <v>160</v>
      </c>
      <c r="AU1691" s="244" t="s">
        <v>81</v>
      </c>
      <c r="AY1691" s="18" t="s">
        <v>158</v>
      </c>
      <c r="BE1691" s="245">
        <f>IF(N1691="základní",J1691,0)</f>
        <v>0</v>
      </c>
      <c r="BF1691" s="245">
        <f>IF(N1691="snížená",J1691,0)</f>
        <v>0</v>
      </c>
      <c r="BG1691" s="245">
        <f>IF(N1691="zákl. přenesená",J1691,0)</f>
        <v>0</v>
      </c>
      <c r="BH1691" s="245">
        <f>IF(N1691="sníž. přenesená",J1691,0)</f>
        <v>0</v>
      </c>
      <c r="BI1691" s="245">
        <f>IF(N1691="nulová",J1691,0)</f>
        <v>0</v>
      </c>
      <c r="BJ1691" s="18" t="s">
        <v>165</v>
      </c>
      <c r="BK1691" s="245">
        <f>ROUND(I1691*H1691,2)</f>
        <v>0</v>
      </c>
      <c r="BL1691" s="18" t="s">
        <v>210</v>
      </c>
      <c r="BM1691" s="244" t="s">
        <v>2804</v>
      </c>
    </row>
    <row r="1692" s="2" customFormat="1" ht="21.75" customHeight="1">
      <c r="A1692" s="39"/>
      <c r="B1692" s="40"/>
      <c r="C1692" s="233" t="s">
        <v>2805</v>
      </c>
      <c r="D1692" s="233" t="s">
        <v>160</v>
      </c>
      <c r="E1692" s="234" t="s">
        <v>2806</v>
      </c>
      <c r="F1692" s="235" t="s">
        <v>2807</v>
      </c>
      <c r="G1692" s="236" t="s">
        <v>163</v>
      </c>
      <c r="H1692" s="237">
        <v>629.83799999999997</v>
      </c>
      <c r="I1692" s="238"/>
      <c r="J1692" s="239">
        <f>ROUND(I1692*H1692,2)</f>
        <v>0</v>
      </c>
      <c r="K1692" s="235" t="s">
        <v>164</v>
      </c>
      <c r="L1692" s="45"/>
      <c r="M1692" s="240" t="s">
        <v>1</v>
      </c>
      <c r="N1692" s="241" t="s">
        <v>40</v>
      </c>
      <c r="O1692" s="93"/>
      <c r="P1692" s="242">
        <f>O1692*H1692</f>
        <v>0</v>
      </c>
      <c r="Q1692" s="242">
        <v>0.00068000000000000005</v>
      </c>
      <c r="R1692" s="242">
        <f>Q1692*H1692</f>
        <v>0.42828984000000003</v>
      </c>
      <c r="S1692" s="242">
        <v>0</v>
      </c>
      <c r="T1692" s="243">
        <f>S1692*H1692</f>
        <v>0</v>
      </c>
      <c r="U1692" s="39"/>
      <c r="V1692" s="39"/>
      <c r="W1692" s="39"/>
      <c r="X1692" s="39"/>
      <c r="Y1692" s="39"/>
      <c r="Z1692" s="39"/>
      <c r="AA1692" s="39"/>
      <c r="AB1692" s="39"/>
      <c r="AC1692" s="39"/>
      <c r="AD1692" s="39"/>
      <c r="AE1692" s="39"/>
      <c r="AR1692" s="244" t="s">
        <v>210</v>
      </c>
      <c r="AT1692" s="244" t="s">
        <v>160</v>
      </c>
      <c r="AU1692" s="244" t="s">
        <v>81</v>
      </c>
      <c r="AY1692" s="18" t="s">
        <v>158</v>
      </c>
      <c r="BE1692" s="245">
        <f>IF(N1692="základní",J1692,0)</f>
        <v>0</v>
      </c>
      <c r="BF1692" s="245">
        <f>IF(N1692="snížená",J1692,0)</f>
        <v>0</v>
      </c>
      <c r="BG1692" s="245">
        <f>IF(N1692="zákl. přenesená",J1692,0)</f>
        <v>0</v>
      </c>
      <c r="BH1692" s="245">
        <f>IF(N1692="sníž. přenesená",J1692,0)</f>
        <v>0</v>
      </c>
      <c r="BI1692" s="245">
        <f>IF(N1692="nulová",J1692,0)</f>
        <v>0</v>
      </c>
      <c r="BJ1692" s="18" t="s">
        <v>165</v>
      </c>
      <c r="BK1692" s="245">
        <f>ROUND(I1692*H1692,2)</f>
        <v>0</v>
      </c>
      <c r="BL1692" s="18" t="s">
        <v>210</v>
      </c>
      <c r="BM1692" s="244" t="s">
        <v>2808</v>
      </c>
    </row>
    <row r="1693" s="13" customFormat="1">
      <c r="A1693" s="13"/>
      <c r="B1693" s="246"/>
      <c r="C1693" s="247"/>
      <c r="D1693" s="248" t="s">
        <v>166</v>
      </c>
      <c r="E1693" s="249" t="s">
        <v>1</v>
      </c>
      <c r="F1693" s="250" t="s">
        <v>2809</v>
      </c>
      <c r="G1693" s="247"/>
      <c r="H1693" s="249" t="s">
        <v>1</v>
      </c>
      <c r="I1693" s="251"/>
      <c r="J1693" s="247"/>
      <c r="K1693" s="247"/>
      <c r="L1693" s="252"/>
      <c r="M1693" s="253"/>
      <c r="N1693" s="254"/>
      <c r="O1693" s="254"/>
      <c r="P1693" s="254"/>
      <c r="Q1693" s="254"/>
      <c r="R1693" s="254"/>
      <c r="S1693" s="254"/>
      <c r="T1693" s="255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56" t="s">
        <v>166</v>
      </c>
      <c r="AU1693" s="256" t="s">
        <v>81</v>
      </c>
      <c r="AV1693" s="13" t="s">
        <v>79</v>
      </c>
      <c r="AW1693" s="13" t="s">
        <v>30</v>
      </c>
      <c r="AX1693" s="13" t="s">
        <v>73</v>
      </c>
      <c r="AY1693" s="256" t="s">
        <v>158</v>
      </c>
    </row>
    <row r="1694" s="14" customFormat="1">
      <c r="A1694" s="14"/>
      <c r="B1694" s="257"/>
      <c r="C1694" s="258"/>
      <c r="D1694" s="248" t="s">
        <v>166</v>
      </c>
      <c r="E1694" s="259" t="s">
        <v>1</v>
      </c>
      <c r="F1694" s="260" t="s">
        <v>2810</v>
      </c>
      <c r="G1694" s="258"/>
      <c r="H1694" s="261">
        <v>629.83799999999997</v>
      </c>
      <c r="I1694" s="262"/>
      <c r="J1694" s="258"/>
      <c r="K1694" s="258"/>
      <c r="L1694" s="263"/>
      <c r="M1694" s="264"/>
      <c r="N1694" s="265"/>
      <c r="O1694" s="265"/>
      <c r="P1694" s="265"/>
      <c r="Q1694" s="265"/>
      <c r="R1694" s="265"/>
      <c r="S1694" s="265"/>
      <c r="T1694" s="266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67" t="s">
        <v>166</v>
      </c>
      <c r="AU1694" s="267" t="s">
        <v>81</v>
      </c>
      <c r="AV1694" s="14" t="s">
        <v>81</v>
      </c>
      <c r="AW1694" s="14" t="s">
        <v>30</v>
      </c>
      <c r="AX1694" s="14" t="s">
        <v>73</v>
      </c>
      <c r="AY1694" s="267" t="s">
        <v>158</v>
      </c>
    </row>
    <row r="1695" s="15" customFormat="1">
      <c r="A1695" s="15"/>
      <c r="B1695" s="268"/>
      <c r="C1695" s="269"/>
      <c r="D1695" s="248" t="s">
        <v>166</v>
      </c>
      <c r="E1695" s="270" t="s">
        <v>1</v>
      </c>
      <c r="F1695" s="271" t="s">
        <v>169</v>
      </c>
      <c r="G1695" s="269"/>
      <c r="H1695" s="272">
        <v>629.83799999999997</v>
      </c>
      <c r="I1695" s="273"/>
      <c r="J1695" s="269"/>
      <c r="K1695" s="269"/>
      <c r="L1695" s="274"/>
      <c r="M1695" s="275"/>
      <c r="N1695" s="276"/>
      <c r="O1695" s="276"/>
      <c r="P1695" s="276"/>
      <c r="Q1695" s="276"/>
      <c r="R1695" s="276"/>
      <c r="S1695" s="276"/>
      <c r="T1695" s="277"/>
      <c r="U1695" s="15"/>
      <c r="V1695" s="15"/>
      <c r="W1695" s="15"/>
      <c r="X1695" s="15"/>
      <c r="Y1695" s="15"/>
      <c r="Z1695" s="15"/>
      <c r="AA1695" s="15"/>
      <c r="AB1695" s="15"/>
      <c r="AC1695" s="15"/>
      <c r="AD1695" s="15"/>
      <c r="AE1695" s="15"/>
      <c r="AT1695" s="278" t="s">
        <v>166</v>
      </c>
      <c r="AU1695" s="278" t="s">
        <v>81</v>
      </c>
      <c r="AV1695" s="15" t="s">
        <v>165</v>
      </c>
      <c r="AW1695" s="15" t="s">
        <v>30</v>
      </c>
      <c r="AX1695" s="15" t="s">
        <v>79</v>
      </c>
      <c r="AY1695" s="278" t="s">
        <v>158</v>
      </c>
    </row>
    <row r="1696" s="2" customFormat="1" ht="16.5" customHeight="1">
      <c r="A1696" s="39"/>
      <c r="B1696" s="40"/>
      <c r="C1696" s="233" t="s">
        <v>1559</v>
      </c>
      <c r="D1696" s="233" t="s">
        <v>160</v>
      </c>
      <c r="E1696" s="234" t="s">
        <v>2811</v>
      </c>
      <c r="F1696" s="235" t="s">
        <v>2812</v>
      </c>
      <c r="G1696" s="236" t="s">
        <v>163</v>
      </c>
      <c r="H1696" s="237">
        <v>32.93</v>
      </c>
      <c r="I1696" s="238"/>
      <c r="J1696" s="239">
        <f>ROUND(I1696*H1696,2)</f>
        <v>0</v>
      </c>
      <c r="K1696" s="235" t="s">
        <v>164</v>
      </c>
      <c r="L1696" s="45"/>
      <c r="M1696" s="240" t="s">
        <v>1</v>
      </c>
      <c r="N1696" s="241" t="s">
        <v>40</v>
      </c>
      <c r="O1696" s="93"/>
      <c r="P1696" s="242">
        <f>O1696*H1696</f>
        <v>0</v>
      </c>
      <c r="Q1696" s="242">
        <v>0</v>
      </c>
      <c r="R1696" s="242">
        <f>Q1696*H1696</f>
        <v>0</v>
      </c>
      <c r="S1696" s="242">
        <v>0</v>
      </c>
      <c r="T1696" s="243">
        <f>S1696*H1696</f>
        <v>0</v>
      </c>
      <c r="U1696" s="39"/>
      <c r="V1696" s="39"/>
      <c r="W1696" s="39"/>
      <c r="X1696" s="39"/>
      <c r="Y1696" s="39"/>
      <c r="Z1696" s="39"/>
      <c r="AA1696" s="39"/>
      <c r="AB1696" s="39"/>
      <c r="AC1696" s="39"/>
      <c r="AD1696" s="39"/>
      <c r="AE1696" s="39"/>
      <c r="AR1696" s="244" t="s">
        <v>210</v>
      </c>
      <c r="AT1696" s="244" t="s">
        <v>160</v>
      </c>
      <c r="AU1696" s="244" t="s">
        <v>81</v>
      </c>
      <c r="AY1696" s="18" t="s">
        <v>158</v>
      </c>
      <c r="BE1696" s="245">
        <f>IF(N1696="základní",J1696,0)</f>
        <v>0</v>
      </c>
      <c r="BF1696" s="245">
        <f>IF(N1696="snížená",J1696,0)</f>
        <v>0</v>
      </c>
      <c r="BG1696" s="245">
        <f>IF(N1696="zákl. přenesená",J1696,0)</f>
        <v>0</v>
      </c>
      <c r="BH1696" s="245">
        <f>IF(N1696="sníž. přenesená",J1696,0)</f>
        <v>0</v>
      </c>
      <c r="BI1696" s="245">
        <f>IF(N1696="nulová",J1696,0)</f>
        <v>0</v>
      </c>
      <c r="BJ1696" s="18" t="s">
        <v>165</v>
      </c>
      <c r="BK1696" s="245">
        <f>ROUND(I1696*H1696,2)</f>
        <v>0</v>
      </c>
      <c r="BL1696" s="18" t="s">
        <v>210</v>
      </c>
      <c r="BM1696" s="244" t="s">
        <v>2813</v>
      </c>
    </row>
    <row r="1697" s="12" customFormat="1" ht="22.8" customHeight="1">
      <c r="A1697" s="12"/>
      <c r="B1697" s="217"/>
      <c r="C1697" s="218"/>
      <c r="D1697" s="219" t="s">
        <v>72</v>
      </c>
      <c r="E1697" s="231" t="s">
        <v>1872</v>
      </c>
      <c r="F1697" s="231" t="s">
        <v>2814</v>
      </c>
      <c r="G1697" s="218"/>
      <c r="H1697" s="218"/>
      <c r="I1697" s="221"/>
      <c r="J1697" s="232">
        <f>BK1697</f>
        <v>0</v>
      </c>
      <c r="K1697" s="218"/>
      <c r="L1697" s="223"/>
      <c r="M1697" s="224"/>
      <c r="N1697" s="225"/>
      <c r="O1697" s="225"/>
      <c r="P1697" s="226">
        <f>SUM(P1698:P1740)</f>
        <v>0</v>
      </c>
      <c r="Q1697" s="225"/>
      <c r="R1697" s="226">
        <f>SUM(R1698:R1740)</f>
        <v>1.2219746000000002</v>
      </c>
      <c r="S1697" s="225"/>
      <c r="T1697" s="227">
        <f>SUM(T1698:T1740)</f>
        <v>0.26734027999999999</v>
      </c>
      <c r="U1697" s="12"/>
      <c r="V1697" s="12"/>
      <c r="W1697" s="12"/>
      <c r="X1697" s="12"/>
      <c r="Y1697" s="12"/>
      <c r="Z1697" s="12"/>
      <c r="AA1697" s="12"/>
      <c r="AB1697" s="12"/>
      <c r="AC1697" s="12"/>
      <c r="AD1697" s="12"/>
      <c r="AE1697" s="12"/>
      <c r="AR1697" s="228" t="s">
        <v>81</v>
      </c>
      <c r="AT1697" s="229" t="s">
        <v>72</v>
      </c>
      <c r="AU1697" s="229" t="s">
        <v>79</v>
      </c>
      <c r="AY1697" s="228" t="s">
        <v>158</v>
      </c>
      <c r="BK1697" s="230">
        <f>SUM(BK1698:BK1740)</f>
        <v>0</v>
      </c>
    </row>
    <row r="1698" s="2" customFormat="1" ht="16.5" customHeight="1">
      <c r="A1698" s="39"/>
      <c r="B1698" s="40"/>
      <c r="C1698" s="233" t="s">
        <v>2815</v>
      </c>
      <c r="D1698" s="233" t="s">
        <v>160</v>
      </c>
      <c r="E1698" s="234" t="s">
        <v>2816</v>
      </c>
      <c r="F1698" s="235" t="s">
        <v>2817</v>
      </c>
      <c r="G1698" s="236" t="s">
        <v>163</v>
      </c>
      <c r="H1698" s="237">
        <v>862.38800000000003</v>
      </c>
      <c r="I1698" s="238"/>
      <c r="J1698" s="239">
        <f>ROUND(I1698*H1698,2)</f>
        <v>0</v>
      </c>
      <c r="K1698" s="235" t="s">
        <v>164</v>
      </c>
      <c r="L1698" s="45"/>
      <c r="M1698" s="240" t="s">
        <v>1</v>
      </c>
      <c r="N1698" s="241" t="s">
        <v>40</v>
      </c>
      <c r="O1698" s="93"/>
      <c r="P1698" s="242">
        <f>O1698*H1698</f>
        <v>0</v>
      </c>
      <c r="Q1698" s="242">
        <v>0.001</v>
      </c>
      <c r="R1698" s="242">
        <f>Q1698*H1698</f>
        <v>0.86238800000000004</v>
      </c>
      <c r="S1698" s="242">
        <v>0.00031</v>
      </c>
      <c r="T1698" s="243">
        <f>S1698*H1698</f>
        <v>0.26734027999999999</v>
      </c>
      <c r="U1698" s="39"/>
      <c r="V1698" s="39"/>
      <c r="W1698" s="39"/>
      <c r="X1698" s="39"/>
      <c r="Y1698" s="39"/>
      <c r="Z1698" s="39"/>
      <c r="AA1698" s="39"/>
      <c r="AB1698" s="39"/>
      <c r="AC1698" s="39"/>
      <c r="AD1698" s="39"/>
      <c r="AE1698" s="39"/>
      <c r="AR1698" s="244" t="s">
        <v>210</v>
      </c>
      <c r="AT1698" s="244" t="s">
        <v>160</v>
      </c>
      <c r="AU1698" s="244" t="s">
        <v>81</v>
      </c>
      <c r="AY1698" s="18" t="s">
        <v>158</v>
      </c>
      <c r="BE1698" s="245">
        <f>IF(N1698="základní",J1698,0)</f>
        <v>0</v>
      </c>
      <c r="BF1698" s="245">
        <f>IF(N1698="snížená",J1698,0)</f>
        <v>0</v>
      </c>
      <c r="BG1698" s="245">
        <f>IF(N1698="zákl. přenesená",J1698,0)</f>
        <v>0</v>
      </c>
      <c r="BH1698" s="245">
        <f>IF(N1698="sníž. přenesená",J1698,0)</f>
        <v>0</v>
      </c>
      <c r="BI1698" s="245">
        <f>IF(N1698="nulová",J1698,0)</f>
        <v>0</v>
      </c>
      <c r="BJ1698" s="18" t="s">
        <v>165</v>
      </c>
      <c r="BK1698" s="245">
        <f>ROUND(I1698*H1698,2)</f>
        <v>0</v>
      </c>
      <c r="BL1698" s="18" t="s">
        <v>210</v>
      </c>
      <c r="BM1698" s="244" t="s">
        <v>2818</v>
      </c>
    </row>
    <row r="1699" s="13" customFormat="1">
      <c r="A1699" s="13"/>
      <c r="B1699" s="246"/>
      <c r="C1699" s="247"/>
      <c r="D1699" s="248" t="s">
        <v>166</v>
      </c>
      <c r="E1699" s="249" t="s">
        <v>1</v>
      </c>
      <c r="F1699" s="250" t="s">
        <v>2819</v>
      </c>
      <c r="G1699" s="247"/>
      <c r="H1699" s="249" t="s">
        <v>1</v>
      </c>
      <c r="I1699" s="251"/>
      <c r="J1699" s="247"/>
      <c r="K1699" s="247"/>
      <c r="L1699" s="252"/>
      <c r="M1699" s="253"/>
      <c r="N1699" s="254"/>
      <c r="O1699" s="254"/>
      <c r="P1699" s="254"/>
      <c r="Q1699" s="254"/>
      <c r="R1699" s="254"/>
      <c r="S1699" s="254"/>
      <c r="T1699" s="255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56" t="s">
        <v>166</v>
      </c>
      <c r="AU1699" s="256" t="s">
        <v>81</v>
      </c>
      <c r="AV1699" s="13" t="s">
        <v>79</v>
      </c>
      <c r="AW1699" s="13" t="s">
        <v>30</v>
      </c>
      <c r="AX1699" s="13" t="s">
        <v>73</v>
      </c>
      <c r="AY1699" s="256" t="s">
        <v>158</v>
      </c>
    </row>
    <row r="1700" s="14" customFormat="1">
      <c r="A1700" s="14"/>
      <c r="B1700" s="257"/>
      <c r="C1700" s="258"/>
      <c r="D1700" s="248" t="s">
        <v>166</v>
      </c>
      <c r="E1700" s="259" t="s">
        <v>1</v>
      </c>
      <c r="F1700" s="260" t="s">
        <v>2820</v>
      </c>
      <c r="G1700" s="258"/>
      <c r="H1700" s="261">
        <v>232.55000000000001</v>
      </c>
      <c r="I1700" s="262"/>
      <c r="J1700" s="258"/>
      <c r="K1700" s="258"/>
      <c r="L1700" s="263"/>
      <c r="M1700" s="264"/>
      <c r="N1700" s="265"/>
      <c r="O1700" s="265"/>
      <c r="P1700" s="265"/>
      <c r="Q1700" s="265"/>
      <c r="R1700" s="265"/>
      <c r="S1700" s="265"/>
      <c r="T1700" s="266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67" t="s">
        <v>166</v>
      </c>
      <c r="AU1700" s="267" t="s">
        <v>81</v>
      </c>
      <c r="AV1700" s="14" t="s">
        <v>81</v>
      </c>
      <c r="AW1700" s="14" t="s">
        <v>30</v>
      </c>
      <c r="AX1700" s="14" t="s">
        <v>73</v>
      </c>
      <c r="AY1700" s="267" t="s">
        <v>158</v>
      </c>
    </row>
    <row r="1701" s="13" customFormat="1">
      <c r="A1701" s="13"/>
      <c r="B1701" s="246"/>
      <c r="C1701" s="247"/>
      <c r="D1701" s="248" t="s">
        <v>166</v>
      </c>
      <c r="E1701" s="249" t="s">
        <v>1</v>
      </c>
      <c r="F1701" s="250" t="s">
        <v>2809</v>
      </c>
      <c r="G1701" s="247"/>
      <c r="H1701" s="249" t="s">
        <v>1</v>
      </c>
      <c r="I1701" s="251"/>
      <c r="J1701" s="247"/>
      <c r="K1701" s="247"/>
      <c r="L1701" s="252"/>
      <c r="M1701" s="253"/>
      <c r="N1701" s="254"/>
      <c r="O1701" s="254"/>
      <c r="P1701" s="254"/>
      <c r="Q1701" s="254"/>
      <c r="R1701" s="254"/>
      <c r="S1701" s="254"/>
      <c r="T1701" s="255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56" t="s">
        <v>166</v>
      </c>
      <c r="AU1701" s="256" t="s">
        <v>81</v>
      </c>
      <c r="AV1701" s="13" t="s">
        <v>79</v>
      </c>
      <c r="AW1701" s="13" t="s">
        <v>30</v>
      </c>
      <c r="AX1701" s="13" t="s">
        <v>73</v>
      </c>
      <c r="AY1701" s="256" t="s">
        <v>158</v>
      </c>
    </row>
    <row r="1702" s="14" customFormat="1">
      <c r="A1702" s="14"/>
      <c r="B1702" s="257"/>
      <c r="C1702" s="258"/>
      <c r="D1702" s="248" t="s">
        <v>166</v>
      </c>
      <c r="E1702" s="259" t="s">
        <v>1</v>
      </c>
      <c r="F1702" s="260" t="s">
        <v>2810</v>
      </c>
      <c r="G1702" s="258"/>
      <c r="H1702" s="261">
        <v>629.83799999999997</v>
      </c>
      <c r="I1702" s="262"/>
      <c r="J1702" s="258"/>
      <c r="K1702" s="258"/>
      <c r="L1702" s="263"/>
      <c r="M1702" s="264"/>
      <c r="N1702" s="265"/>
      <c r="O1702" s="265"/>
      <c r="P1702" s="265"/>
      <c r="Q1702" s="265"/>
      <c r="R1702" s="265"/>
      <c r="S1702" s="265"/>
      <c r="T1702" s="266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67" t="s">
        <v>166</v>
      </c>
      <c r="AU1702" s="267" t="s">
        <v>81</v>
      </c>
      <c r="AV1702" s="14" t="s">
        <v>81</v>
      </c>
      <c r="AW1702" s="14" t="s">
        <v>30</v>
      </c>
      <c r="AX1702" s="14" t="s">
        <v>73</v>
      </c>
      <c r="AY1702" s="267" t="s">
        <v>158</v>
      </c>
    </row>
    <row r="1703" s="15" customFormat="1">
      <c r="A1703" s="15"/>
      <c r="B1703" s="268"/>
      <c r="C1703" s="269"/>
      <c r="D1703" s="248" t="s">
        <v>166</v>
      </c>
      <c r="E1703" s="270" t="s">
        <v>1</v>
      </c>
      <c r="F1703" s="271" t="s">
        <v>169</v>
      </c>
      <c r="G1703" s="269"/>
      <c r="H1703" s="272">
        <v>862.38799999999992</v>
      </c>
      <c r="I1703" s="273"/>
      <c r="J1703" s="269"/>
      <c r="K1703" s="269"/>
      <c r="L1703" s="274"/>
      <c r="M1703" s="275"/>
      <c r="N1703" s="276"/>
      <c r="O1703" s="276"/>
      <c r="P1703" s="276"/>
      <c r="Q1703" s="276"/>
      <c r="R1703" s="276"/>
      <c r="S1703" s="276"/>
      <c r="T1703" s="277"/>
      <c r="U1703" s="15"/>
      <c r="V1703" s="15"/>
      <c r="W1703" s="15"/>
      <c r="X1703" s="15"/>
      <c r="Y1703" s="15"/>
      <c r="Z1703" s="15"/>
      <c r="AA1703" s="15"/>
      <c r="AB1703" s="15"/>
      <c r="AC1703" s="15"/>
      <c r="AD1703" s="15"/>
      <c r="AE1703" s="15"/>
      <c r="AT1703" s="278" t="s">
        <v>166</v>
      </c>
      <c r="AU1703" s="278" t="s">
        <v>81</v>
      </c>
      <c r="AV1703" s="15" t="s">
        <v>165</v>
      </c>
      <c r="AW1703" s="15" t="s">
        <v>30</v>
      </c>
      <c r="AX1703" s="15" t="s">
        <v>79</v>
      </c>
      <c r="AY1703" s="278" t="s">
        <v>158</v>
      </c>
    </row>
    <row r="1704" s="2" customFormat="1" ht="21.75" customHeight="1">
      <c r="A1704" s="39"/>
      <c r="B1704" s="40"/>
      <c r="C1704" s="233" t="s">
        <v>1562</v>
      </c>
      <c r="D1704" s="233" t="s">
        <v>160</v>
      </c>
      <c r="E1704" s="234" t="s">
        <v>2821</v>
      </c>
      <c r="F1704" s="235" t="s">
        <v>2822</v>
      </c>
      <c r="G1704" s="236" t="s">
        <v>163</v>
      </c>
      <c r="H1704" s="237">
        <v>781.71000000000004</v>
      </c>
      <c r="I1704" s="238"/>
      <c r="J1704" s="239">
        <f>ROUND(I1704*H1704,2)</f>
        <v>0</v>
      </c>
      <c r="K1704" s="235" t="s">
        <v>164</v>
      </c>
      <c r="L1704" s="45"/>
      <c r="M1704" s="240" t="s">
        <v>1</v>
      </c>
      <c r="N1704" s="241" t="s">
        <v>40</v>
      </c>
      <c r="O1704" s="93"/>
      <c r="P1704" s="242">
        <f>O1704*H1704</f>
        <v>0</v>
      </c>
      <c r="Q1704" s="242">
        <v>0.00020000000000000001</v>
      </c>
      <c r="R1704" s="242">
        <f>Q1704*H1704</f>
        <v>0.15634200000000001</v>
      </c>
      <c r="S1704" s="242">
        <v>0</v>
      </c>
      <c r="T1704" s="243">
        <f>S1704*H1704</f>
        <v>0</v>
      </c>
      <c r="U1704" s="39"/>
      <c r="V1704" s="39"/>
      <c r="W1704" s="39"/>
      <c r="X1704" s="39"/>
      <c r="Y1704" s="39"/>
      <c r="Z1704" s="39"/>
      <c r="AA1704" s="39"/>
      <c r="AB1704" s="39"/>
      <c r="AC1704" s="39"/>
      <c r="AD1704" s="39"/>
      <c r="AE1704" s="39"/>
      <c r="AR1704" s="244" t="s">
        <v>210</v>
      </c>
      <c r="AT1704" s="244" t="s">
        <v>160</v>
      </c>
      <c r="AU1704" s="244" t="s">
        <v>81</v>
      </c>
      <c r="AY1704" s="18" t="s">
        <v>158</v>
      </c>
      <c r="BE1704" s="245">
        <f>IF(N1704="základní",J1704,0)</f>
        <v>0</v>
      </c>
      <c r="BF1704" s="245">
        <f>IF(N1704="snížená",J1704,0)</f>
        <v>0</v>
      </c>
      <c r="BG1704" s="245">
        <f>IF(N1704="zákl. přenesená",J1704,0)</f>
        <v>0</v>
      </c>
      <c r="BH1704" s="245">
        <f>IF(N1704="sníž. přenesená",J1704,0)</f>
        <v>0</v>
      </c>
      <c r="BI1704" s="245">
        <f>IF(N1704="nulová",J1704,0)</f>
        <v>0</v>
      </c>
      <c r="BJ1704" s="18" t="s">
        <v>165</v>
      </c>
      <c r="BK1704" s="245">
        <f>ROUND(I1704*H1704,2)</f>
        <v>0</v>
      </c>
      <c r="BL1704" s="18" t="s">
        <v>210</v>
      </c>
      <c r="BM1704" s="244" t="s">
        <v>2823</v>
      </c>
    </row>
    <row r="1705" s="13" customFormat="1">
      <c r="A1705" s="13"/>
      <c r="B1705" s="246"/>
      <c r="C1705" s="247"/>
      <c r="D1705" s="248" t="s">
        <v>166</v>
      </c>
      <c r="E1705" s="249" t="s">
        <v>1</v>
      </c>
      <c r="F1705" s="250" t="s">
        <v>2819</v>
      </c>
      <c r="G1705" s="247"/>
      <c r="H1705" s="249" t="s">
        <v>1</v>
      </c>
      <c r="I1705" s="251"/>
      <c r="J1705" s="247"/>
      <c r="K1705" s="247"/>
      <c r="L1705" s="252"/>
      <c r="M1705" s="253"/>
      <c r="N1705" s="254"/>
      <c r="O1705" s="254"/>
      <c r="P1705" s="254"/>
      <c r="Q1705" s="254"/>
      <c r="R1705" s="254"/>
      <c r="S1705" s="254"/>
      <c r="T1705" s="255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56" t="s">
        <v>166</v>
      </c>
      <c r="AU1705" s="256" t="s">
        <v>81</v>
      </c>
      <c r="AV1705" s="13" t="s">
        <v>79</v>
      </c>
      <c r="AW1705" s="13" t="s">
        <v>30</v>
      </c>
      <c r="AX1705" s="13" t="s">
        <v>73</v>
      </c>
      <c r="AY1705" s="256" t="s">
        <v>158</v>
      </c>
    </row>
    <row r="1706" s="13" customFormat="1">
      <c r="A1706" s="13"/>
      <c r="B1706" s="246"/>
      <c r="C1706" s="247"/>
      <c r="D1706" s="248" t="s">
        <v>166</v>
      </c>
      <c r="E1706" s="249" t="s">
        <v>1</v>
      </c>
      <c r="F1706" s="250" t="s">
        <v>468</v>
      </c>
      <c r="G1706" s="247"/>
      <c r="H1706" s="249" t="s">
        <v>1</v>
      </c>
      <c r="I1706" s="251"/>
      <c r="J1706" s="247"/>
      <c r="K1706" s="247"/>
      <c r="L1706" s="252"/>
      <c r="M1706" s="253"/>
      <c r="N1706" s="254"/>
      <c r="O1706" s="254"/>
      <c r="P1706" s="254"/>
      <c r="Q1706" s="254"/>
      <c r="R1706" s="254"/>
      <c r="S1706" s="254"/>
      <c r="T1706" s="255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56" t="s">
        <v>166</v>
      </c>
      <c r="AU1706" s="256" t="s">
        <v>81</v>
      </c>
      <c r="AV1706" s="13" t="s">
        <v>79</v>
      </c>
      <c r="AW1706" s="13" t="s">
        <v>30</v>
      </c>
      <c r="AX1706" s="13" t="s">
        <v>73</v>
      </c>
      <c r="AY1706" s="256" t="s">
        <v>158</v>
      </c>
    </row>
    <row r="1707" s="14" customFormat="1">
      <c r="A1707" s="14"/>
      <c r="B1707" s="257"/>
      <c r="C1707" s="258"/>
      <c r="D1707" s="248" t="s">
        <v>166</v>
      </c>
      <c r="E1707" s="259" t="s">
        <v>1</v>
      </c>
      <c r="F1707" s="260" t="s">
        <v>469</v>
      </c>
      <c r="G1707" s="258"/>
      <c r="H1707" s="261">
        <v>31.050000000000001</v>
      </c>
      <c r="I1707" s="262"/>
      <c r="J1707" s="258"/>
      <c r="K1707" s="258"/>
      <c r="L1707" s="263"/>
      <c r="M1707" s="264"/>
      <c r="N1707" s="265"/>
      <c r="O1707" s="265"/>
      <c r="P1707" s="265"/>
      <c r="Q1707" s="265"/>
      <c r="R1707" s="265"/>
      <c r="S1707" s="265"/>
      <c r="T1707" s="266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67" t="s">
        <v>166</v>
      </c>
      <c r="AU1707" s="267" t="s">
        <v>81</v>
      </c>
      <c r="AV1707" s="14" t="s">
        <v>81</v>
      </c>
      <c r="AW1707" s="14" t="s">
        <v>30</v>
      </c>
      <c r="AX1707" s="14" t="s">
        <v>73</v>
      </c>
      <c r="AY1707" s="267" t="s">
        <v>158</v>
      </c>
    </row>
    <row r="1708" s="13" customFormat="1">
      <c r="A1708" s="13"/>
      <c r="B1708" s="246"/>
      <c r="C1708" s="247"/>
      <c r="D1708" s="248" t="s">
        <v>166</v>
      </c>
      <c r="E1708" s="249" t="s">
        <v>1</v>
      </c>
      <c r="F1708" s="250" t="s">
        <v>470</v>
      </c>
      <c r="G1708" s="247"/>
      <c r="H1708" s="249" t="s">
        <v>1</v>
      </c>
      <c r="I1708" s="251"/>
      <c r="J1708" s="247"/>
      <c r="K1708" s="247"/>
      <c r="L1708" s="252"/>
      <c r="M1708" s="253"/>
      <c r="N1708" s="254"/>
      <c r="O1708" s="254"/>
      <c r="P1708" s="254"/>
      <c r="Q1708" s="254"/>
      <c r="R1708" s="254"/>
      <c r="S1708" s="254"/>
      <c r="T1708" s="255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56" t="s">
        <v>166</v>
      </c>
      <c r="AU1708" s="256" t="s">
        <v>81</v>
      </c>
      <c r="AV1708" s="13" t="s">
        <v>79</v>
      </c>
      <c r="AW1708" s="13" t="s">
        <v>30</v>
      </c>
      <c r="AX1708" s="13" t="s">
        <v>73</v>
      </c>
      <c r="AY1708" s="256" t="s">
        <v>158</v>
      </c>
    </row>
    <row r="1709" s="14" customFormat="1">
      <c r="A1709" s="14"/>
      <c r="B1709" s="257"/>
      <c r="C1709" s="258"/>
      <c r="D1709" s="248" t="s">
        <v>166</v>
      </c>
      <c r="E1709" s="259" t="s">
        <v>1</v>
      </c>
      <c r="F1709" s="260" t="s">
        <v>471</v>
      </c>
      <c r="G1709" s="258"/>
      <c r="H1709" s="261">
        <v>27.079999999999998</v>
      </c>
      <c r="I1709" s="262"/>
      <c r="J1709" s="258"/>
      <c r="K1709" s="258"/>
      <c r="L1709" s="263"/>
      <c r="M1709" s="264"/>
      <c r="N1709" s="265"/>
      <c r="O1709" s="265"/>
      <c r="P1709" s="265"/>
      <c r="Q1709" s="265"/>
      <c r="R1709" s="265"/>
      <c r="S1709" s="265"/>
      <c r="T1709" s="266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67" t="s">
        <v>166</v>
      </c>
      <c r="AU1709" s="267" t="s">
        <v>81</v>
      </c>
      <c r="AV1709" s="14" t="s">
        <v>81</v>
      </c>
      <c r="AW1709" s="14" t="s">
        <v>30</v>
      </c>
      <c r="AX1709" s="14" t="s">
        <v>73</v>
      </c>
      <c r="AY1709" s="267" t="s">
        <v>158</v>
      </c>
    </row>
    <row r="1710" s="14" customFormat="1">
      <c r="A1710" s="14"/>
      <c r="B1710" s="257"/>
      <c r="C1710" s="258"/>
      <c r="D1710" s="248" t="s">
        <v>166</v>
      </c>
      <c r="E1710" s="259" t="s">
        <v>1</v>
      </c>
      <c r="F1710" s="260" t="s">
        <v>472</v>
      </c>
      <c r="G1710" s="258"/>
      <c r="H1710" s="261">
        <v>61.25</v>
      </c>
      <c r="I1710" s="262"/>
      <c r="J1710" s="258"/>
      <c r="K1710" s="258"/>
      <c r="L1710" s="263"/>
      <c r="M1710" s="264"/>
      <c r="N1710" s="265"/>
      <c r="O1710" s="265"/>
      <c r="P1710" s="265"/>
      <c r="Q1710" s="265"/>
      <c r="R1710" s="265"/>
      <c r="S1710" s="265"/>
      <c r="T1710" s="266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67" t="s">
        <v>166</v>
      </c>
      <c r="AU1710" s="267" t="s">
        <v>81</v>
      </c>
      <c r="AV1710" s="14" t="s">
        <v>81</v>
      </c>
      <c r="AW1710" s="14" t="s">
        <v>30</v>
      </c>
      <c r="AX1710" s="14" t="s">
        <v>73</v>
      </c>
      <c r="AY1710" s="267" t="s">
        <v>158</v>
      </c>
    </row>
    <row r="1711" s="13" customFormat="1">
      <c r="A1711" s="13"/>
      <c r="B1711" s="246"/>
      <c r="C1711" s="247"/>
      <c r="D1711" s="248" t="s">
        <v>166</v>
      </c>
      <c r="E1711" s="249" t="s">
        <v>1</v>
      </c>
      <c r="F1711" s="250" t="s">
        <v>2809</v>
      </c>
      <c r="G1711" s="247"/>
      <c r="H1711" s="249" t="s">
        <v>1</v>
      </c>
      <c r="I1711" s="251"/>
      <c r="J1711" s="247"/>
      <c r="K1711" s="247"/>
      <c r="L1711" s="252"/>
      <c r="M1711" s="253"/>
      <c r="N1711" s="254"/>
      <c r="O1711" s="254"/>
      <c r="P1711" s="254"/>
      <c r="Q1711" s="254"/>
      <c r="R1711" s="254"/>
      <c r="S1711" s="254"/>
      <c r="T1711" s="255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56" t="s">
        <v>166</v>
      </c>
      <c r="AU1711" s="256" t="s">
        <v>81</v>
      </c>
      <c r="AV1711" s="13" t="s">
        <v>79</v>
      </c>
      <c r="AW1711" s="13" t="s">
        <v>30</v>
      </c>
      <c r="AX1711" s="13" t="s">
        <v>73</v>
      </c>
      <c r="AY1711" s="256" t="s">
        <v>158</v>
      </c>
    </row>
    <row r="1712" s="13" customFormat="1">
      <c r="A1712" s="13"/>
      <c r="B1712" s="246"/>
      <c r="C1712" s="247"/>
      <c r="D1712" s="248" t="s">
        <v>166</v>
      </c>
      <c r="E1712" s="249" t="s">
        <v>1</v>
      </c>
      <c r="F1712" s="250" t="s">
        <v>498</v>
      </c>
      <c r="G1712" s="247"/>
      <c r="H1712" s="249" t="s">
        <v>1</v>
      </c>
      <c r="I1712" s="251"/>
      <c r="J1712" s="247"/>
      <c r="K1712" s="247"/>
      <c r="L1712" s="252"/>
      <c r="M1712" s="253"/>
      <c r="N1712" s="254"/>
      <c r="O1712" s="254"/>
      <c r="P1712" s="254"/>
      <c r="Q1712" s="254"/>
      <c r="R1712" s="254"/>
      <c r="S1712" s="254"/>
      <c r="T1712" s="255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56" t="s">
        <v>166</v>
      </c>
      <c r="AU1712" s="256" t="s">
        <v>81</v>
      </c>
      <c r="AV1712" s="13" t="s">
        <v>79</v>
      </c>
      <c r="AW1712" s="13" t="s">
        <v>30</v>
      </c>
      <c r="AX1712" s="13" t="s">
        <v>73</v>
      </c>
      <c r="AY1712" s="256" t="s">
        <v>158</v>
      </c>
    </row>
    <row r="1713" s="14" customFormat="1">
      <c r="A1713" s="14"/>
      <c r="B1713" s="257"/>
      <c r="C1713" s="258"/>
      <c r="D1713" s="248" t="s">
        <v>166</v>
      </c>
      <c r="E1713" s="259" t="s">
        <v>1</v>
      </c>
      <c r="F1713" s="260" t="s">
        <v>499</v>
      </c>
      <c r="G1713" s="258"/>
      <c r="H1713" s="261">
        <v>16.91</v>
      </c>
      <c r="I1713" s="262"/>
      <c r="J1713" s="258"/>
      <c r="K1713" s="258"/>
      <c r="L1713" s="263"/>
      <c r="M1713" s="264"/>
      <c r="N1713" s="265"/>
      <c r="O1713" s="265"/>
      <c r="P1713" s="265"/>
      <c r="Q1713" s="265"/>
      <c r="R1713" s="265"/>
      <c r="S1713" s="265"/>
      <c r="T1713" s="266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67" t="s">
        <v>166</v>
      </c>
      <c r="AU1713" s="267" t="s">
        <v>81</v>
      </c>
      <c r="AV1713" s="14" t="s">
        <v>81</v>
      </c>
      <c r="AW1713" s="14" t="s">
        <v>30</v>
      </c>
      <c r="AX1713" s="14" t="s">
        <v>73</v>
      </c>
      <c r="AY1713" s="267" t="s">
        <v>158</v>
      </c>
    </row>
    <row r="1714" s="14" customFormat="1">
      <c r="A1714" s="14"/>
      <c r="B1714" s="257"/>
      <c r="C1714" s="258"/>
      <c r="D1714" s="248" t="s">
        <v>166</v>
      </c>
      <c r="E1714" s="259" t="s">
        <v>1</v>
      </c>
      <c r="F1714" s="260" t="s">
        <v>500</v>
      </c>
      <c r="G1714" s="258"/>
      <c r="H1714" s="261">
        <v>7.4000000000000004</v>
      </c>
      <c r="I1714" s="262"/>
      <c r="J1714" s="258"/>
      <c r="K1714" s="258"/>
      <c r="L1714" s="263"/>
      <c r="M1714" s="264"/>
      <c r="N1714" s="265"/>
      <c r="O1714" s="265"/>
      <c r="P1714" s="265"/>
      <c r="Q1714" s="265"/>
      <c r="R1714" s="265"/>
      <c r="S1714" s="265"/>
      <c r="T1714" s="266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67" t="s">
        <v>166</v>
      </c>
      <c r="AU1714" s="267" t="s">
        <v>81</v>
      </c>
      <c r="AV1714" s="14" t="s">
        <v>81</v>
      </c>
      <c r="AW1714" s="14" t="s">
        <v>30</v>
      </c>
      <c r="AX1714" s="14" t="s">
        <v>73</v>
      </c>
      <c r="AY1714" s="267" t="s">
        <v>158</v>
      </c>
    </row>
    <row r="1715" s="14" customFormat="1">
      <c r="A1715" s="14"/>
      <c r="B1715" s="257"/>
      <c r="C1715" s="258"/>
      <c r="D1715" s="248" t="s">
        <v>166</v>
      </c>
      <c r="E1715" s="259" t="s">
        <v>1</v>
      </c>
      <c r="F1715" s="260" t="s">
        <v>501</v>
      </c>
      <c r="G1715" s="258"/>
      <c r="H1715" s="261">
        <v>14.35</v>
      </c>
      <c r="I1715" s="262"/>
      <c r="J1715" s="258"/>
      <c r="K1715" s="258"/>
      <c r="L1715" s="263"/>
      <c r="M1715" s="264"/>
      <c r="N1715" s="265"/>
      <c r="O1715" s="265"/>
      <c r="P1715" s="265"/>
      <c r="Q1715" s="265"/>
      <c r="R1715" s="265"/>
      <c r="S1715" s="265"/>
      <c r="T1715" s="266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67" t="s">
        <v>166</v>
      </c>
      <c r="AU1715" s="267" t="s">
        <v>81</v>
      </c>
      <c r="AV1715" s="14" t="s">
        <v>81</v>
      </c>
      <c r="AW1715" s="14" t="s">
        <v>30</v>
      </c>
      <c r="AX1715" s="14" t="s">
        <v>73</v>
      </c>
      <c r="AY1715" s="267" t="s">
        <v>158</v>
      </c>
    </row>
    <row r="1716" s="14" customFormat="1">
      <c r="A1716" s="14"/>
      <c r="B1716" s="257"/>
      <c r="C1716" s="258"/>
      <c r="D1716" s="248" t="s">
        <v>166</v>
      </c>
      <c r="E1716" s="259" t="s">
        <v>1</v>
      </c>
      <c r="F1716" s="260" t="s">
        <v>502</v>
      </c>
      <c r="G1716" s="258"/>
      <c r="H1716" s="261">
        <v>21.100000000000001</v>
      </c>
      <c r="I1716" s="262"/>
      <c r="J1716" s="258"/>
      <c r="K1716" s="258"/>
      <c r="L1716" s="263"/>
      <c r="M1716" s="264"/>
      <c r="N1716" s="265"/>
      <c r="O1716" s="265"/>
      <c r="P1716" s="265"/>
      <c r="Q1716" s="265"/>
      <c r="R1716" s="265"/>
      <c r="S1716" s="265"/>
      <c r="T1716" s="266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67" t="s">
        <v>166</v>
      </c>
      <c r="AU1716" s="267" t="s">
        <v>81</v>
      </c>
      <c r="AV1716" s="14" t="s">
        <v>81</v>
      </c>
      <c r="AW1716" s="14" t="s">
        <v>30</v>
      </c>
      <c r="AX1716" s="14" t="s">
        <v>73</v>
      </c>
      <c r="AY1716" s="267" t="s">
        <v>158</v>
      </c>
    </row>
    <row r="1717" s="13" customFormat="1">
      <c r="A1717" s="13"/>
      <c r="B1717" s="246"/>
      <c r="C1717" s="247"/>
      <c r="D1717" s="248" t="s">
        <v>166</v>
      </c>
      <c r="E1717" s="249" t="s">
        <v>1</v>
      </c>
      <c r="F1717" s="250" t="s">
        <v>491</v>
      </c>
      <c r="G1717" s="247"/>
      <c r="H1717" s="249" t="s">
        <v>1</v>
      </c>
      <c r="I1717" s="251"/>
      <c r="J1717" s="247"/>
      <c r="K1717" s="247"/>
      <c r="L1717" s="252"/>
      <c r="M1717" s="253"/>
      <c r="N1717" s="254"/>
      <c r="O1717" s="254"/>
      <c r="P1717" s="254"/>
      <c r="Q1717" s="254"/>
      <c r="R1717" s="254"/>
      <c r="S1717" s="254"/>
      <c r="T1717" s="255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56" t="s">
        <v>166</v>
      </c>
      <c r="AU1717" s="256" t="s">
        <v>81</v>
      </c>
      <c r="AV1717" s="13" t="s">
        <v>79</v>
      </c>
      <c r="AW1717" s="13" t="s">
        <v>30</v>
      </c>
      <c r="AX1717" s="13" t="s">
        <v>73</v>
      </c>
      <c r="AY1717" s="256" t="s">
        <v>158</v>
      </c>
    </row>
    <row r="1718" s="14" customFormat="1">
      <c r="A1718" s="14"/>
      <c r="B1718" s="257"/>
      <c r="C1718" s="258"/>
      <c r="D1718" s="248" t="s">
        <v>166</v>
      </c>
      <c r="E1718" s="259" t="s">
        <v>1</v>
      </c>
      <c r="F1718" s="260" t="s">
        <v>503</v>
      </c>
      <c r="G1718" s="258"/>
      <c r="H1718" s="261">
        <v>-8.8000000000000007</v>
      </c>
      <c r="I1718" s="262"/>
      <c r="J1718" s="258"/>
      <c r="K1718" s="258"/>
      <c r="L1718" s="263"/>
      <c r="M1718" s="264"/>
      <c r="N1718" s="265"/>
      <c r="O1718" s="265"/>
      <c r="P1718" s="265"/>
      <c r="Q1718" s="265"/>
      <c r="R1718" s="265"/>
      <c r="S1718" s="265"/>
      <c r="T1718" s="266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67" t="s">
        <v>166</v>
      </c>
      <c r="AU1718" s="267" t="s">
        <v>81</v>
      </c>
      <c r="AV1718" s="14" t="s">
        <v>81</v>
      </c>
      <c r="AW1718" s="14" t="s">
        <v>30</v>
      </c>
      <c r="AX1718" s="14" t="s">
        <v>73</v>
      </c>
      <c r="AY1718" s="267" t="s">
        <v>158</v>
      </c>
    </row>
    <row r="1719" s="14" customFormat="1">
      <c r="A1719" s="14"/>
      <c r="B1719" s="257"/>
      <c r="C1719" s="258"/>
      <c r="D1719" s="248" t="s">
        <v>166</v>
      </c>
      <c r="E1719" s="259" t="s">
        <v>1</v>
      </c>
      <c r="F1719" s="260" t="s">
        <v>504</v>
      </c>
      <c r="G1719" s="258"/>
      <c r="H1719" s="261">
        <v>53.420000000000002</v>
      </c>
      <c r="I1719" s="262"/>
      <c r="J1719" s="258"/>
      <c r="K1719" s="258"/>
      <c r="L1719" s="263"/>
      <c r="M1719" s="264"/>
      <c r="N1719" s="265"/>
      <c r="O1719" s="265"/>
      <c r="P1719" s="265"/>
      <c r="Q1719" s="265"/>
      <c r="R1719" s="265"/>
      <c r="S1719" s="265"/>
      <c r="T1719" s="266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67" t="s">
        <v>166</v>
      </c>
      <c r="AU1719" s="267" t="s">
        <v>81</v>
      </c>
      <c r="AV1719" s="14" t="s">
        <v>81</v>
      </c>
      <c r="AW1719" s="14" t="s">
        <v>30</v>
      </c>
      <c r="AX1719" s="14" t="s">
        <v>73</v>
      </c>
      <c r="AY1719" s="267" t="s">
        <v>158</v>
      </c>
    </row>
    <row r="1720" s="13" customFormat="1">
      <c r="A1720" s="13"/>
      <c r="B1720" s="246"/>
      <c r="C1720" s="247"/>
      <c r="D1720" s="248" t="s">
        <v>166</v>
      </c>
      <c r="E1720" s="249" t="s">
        <v>1</v>
      </c>
      <c r="F1720" s="250" t="s">
        <v>487</v>
      </c>
      <c r="G1720" s="247"/>
      <c r="H1720" s="249" t="s">
        <v>1</v>
      </c>
      <c r="I1720" s="251"/>
      <c r="J1720" s="247"/>
      <c r="K1720" s="247"/>
      <c r="L1720" s="252"/>
      <c r="M1720" s="253"/>
      <c r="N1720" s="254"/>
      <c r="O1720" s="254"/>
      <c r="P1720" s="254"/>
      <c r="Q1720" s="254"/>
      <c r="R1720" s="254"/>
      <c r="S1720" s="254"/>
      <c r="T1720" s="255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56" t="s">
        <v>166</v>
      </c>
      <c r="AU1720" s="256" t="s">
        <v>81</v>
      </c>
      <c r="AV1720" s="13" t="s">
        <v>79</v>
      </c>
      <c r="AW1720" s="13" t="s">
        <v>30</v>
      </c>
      <c r="AX1720" s="13" t="s">
        <v>73</v>
      </c>
      <c r="AY1720" s="256" t="s">
        <v>158</v>
      </c>
    </row>
    <row r="1721" s="14" customFormat="1">
      <c r="A1721" s="14"/>
      <c r="B1721" s="257"/>
      <c r="C1721" s="258"/>
      <c r="D1721" s="248" t="s">
        <v>166</v>
      </c>
      <c r="E1721" s="259" t="s">
        <v>1</v>
      </c>
      <c r="F1721" s="260" t="s">
        <v>505</v>
      </c>
      <c r="G1721" s="258"/>
      <c r="H1721" s="261">
        <v>-18.199999999999999</v>
      </c>
      <c r="I1721" s="262"/>
      <c r="J1721" s="258"/>
      <c r="K1721" s="258"/>
      <c r="L1721" s="263"/>
      <c r="M1721" s="264"/>
      <c r="N1721" s="265"/>
      <c r="O1721" s="265"/>
      <c r="P1721" s="265"/>
      <c r="Q1721" s="265"/>
      <c r="R1721" s="265"/>
      <c r="S1721" s="265"/>
      <c r="T1721" s="266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67" t="s">
        <v>166</v>
      </c>
      <c r="AU1721" s="267" t="s">
        <v>81</v>
      </c>
      <c r="AV1721" s="14" t="s">
        <v>81</v>
      </c>
      <c r="AW1721" s="14" t="s">
        <v>30</v>
      </c>
      <c r="AX1721" s="14" t="s">
        <v>73</v>
      </c>
      <c r="AY1721" s="267" t="s">
        <v>158</v>
      </c>
    </row>
    <row r="1722" s="13" customFormat="1">
      <c r="A1722" s="13"/>
      <c r="B1722" s="246"/>
      <c r="C1722" s="247"/>
      <c r="D1722" s="248" t="s">
        <v>166</v>
      </c>
      <c r="E1722" s="249" t="s">
        <v>1</v>
      </c>
      <c r="F1722" s="250" t="s">
        <v>468</v>
      </c>
      <c r="G1722" s="247"/>
      <c r="H1722" s="249" t="s">
        <v>1</v>
      </c>
      <c r="I1722" s="251"/>
      <c r="J1722" s="247"/>
      <c r="K1722" s="247"/>
      <c r="L1722" s="252"/>
      <c r="M1722" s="253"/>
      <c r="N1722" s="254"/>
      <c r="O1722" s="254"/>
      <c r="P1722" s="254"/>
      <c r="Q1722" s="254"/>
      <c r="R1722" s="254"/>
      <c r="S1722" s="254"/>
      <c r="T1722" s="255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56" t="s">
        <v>166</v>
      </c>
      <c r="AU1722" s="256" t="s">
        <v>81</v>
      </c>
      <c r="AV1722" s="13" t="s">
        <v>79</v>
      </c>
      <c r="AW1722" s="13" t="s">
        <v>30</v>
      </c>
      <c r="AX1722" s="13" t="s">
        <v>73</v>
      </c>
      <c r="AY1722" s="256" t="s">
        <v>158</v>
      </c>
    </row>
    <row r="1723" s="14" customFormat="1">
      <c r="A1723" s="14"/>
      <c r="B1723" s="257"/>
      <c r="C1723" s="258"/>
      <c r="D1723" s="248" t="s">
        <v>166</v>
      </c>
      <c r="E1723" s="259" t="s">
        <v>1</v>
      </c>
      <c r="F1723" s="260" t="s">
        <v>480</v>
      </c>
      <c r="G1723" s="258"/>
      <c r="H1723" s="261">
        <v>82.025999999999996</v>
      </c>
      <c r="I1723" s="262"/>
      <c r="J1723" s="258"/>
      <c r="K1723" s="258"/>
      <c r="L1723" s="263"/>
      <c r="M1723" s="264"/>
      <c r="N1723" s="265"/>
      <c r="O1723" s="265"/>
      <c r="P1723" s="265"/>
      <c r="Q1723" s="265"/>
      <c r="R1723" s="265"/>
      <c r="S1723" s="265"/>
      <c r="T1723" s="266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67" t="s">
        <v>166</v>
      </c>
      <c r="AU1723" s="267" t="s">
        <v>81</v>
      </c>
      <c r="AV1723" s="14" t="s">
        <v>81</v>
      </c>
      <c r="AW1723" s="14" t="s">
        <v>30</v>
      </c>
      <c r="AX1723" s="14" t="s">
        <v>73</v>
      </c>
      <c r="AY1723" s="267" t="s">
        <v>158</v>
      </c>
    </row>
    <row r="1724" s="13" customFormat="1">
      <c r="A1724" s="13"/>
      <c r="B1724" s="246"/>
      <c r="C1724" s="247"/>
      <c r="D1724" s="248" t="s">
        <v>166</v>
      </c>
      <c r="E1724" s="249" t="s">
        <v>1</v>
      </c>
      <c r="F1724" s="250" t="s">
        <v>470</v>
      </c>
      <c r="G1724" s="247"/>
      <c r="H1724" s="249" t="s">
        <v>1</v>
      </c>
      <c r="I1724" s="251"/>
      <c r="J1724" s="247"/>
      <c r="K1724" s="247"/>
      <c r="L1724" s="252"/>
      <c r="M1724" s="253"/>
      <c r="N1724" s="254"/>
      <c r="O1724" s="254"/>
      <c r="P1724" s="254"/>
      <c r="Q1724" s="254"/>
      <c r="R1724" s="254"/>
      <c r="S1724" s="254"/>
      <c r="T1724" s="255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56" t="s">
        <v>166</v>
      </c>
      <c r="AU1724" s="256" t="s">
        <v>81</v>
      </c>
      <c r="AV1724" s="13" t="s">
        <v>79</v>
      </c>
      <c r="AW1724" s="13" t="s">
        <v>30</v>
      </c>
      <c r="AX1724" s="13" t="s">
        <v>73</v>
      </c>
      <c r="AY1724" s="256" t="s">
        <v>158</v>
      </c>
    </row>
    <row r="1725" s="14" customFormat="1">
      <c r="A1725" s="14"/>
      <c r="B1725" s="257"/>
      <c r="C1725" s="258"/>
      <c r="D1725" s="248" t="s">
        <v>166</v>
      </c>
      <c r="E1725" s="259" t="s">
        <v>1</v>
      </c>
      <c r="F1725" s="260" t="s">
        <v>481</v>
      </c>
      <c r="G1725" s="258"/>
      <c r="H1725" s="261">
        <v>60.899999999999999</v>
      </c>
      <c r="I1725" s="262"/>
      <c r="J1725" s="258"/>
      <c r="K1725" s="258"/>
      <c r="L1725" s="263"/>
      <c r="M1725" s="264"/>
      <c r="N1725" s="265"/>
      <c r="O1725" s="265"/>
      <c r="P1725" s="265"/>
      <c r="Q1725" s="265"/>
      <c r="R1725" s="265"/>
      <c r="S1725" s="265"/>
      <c r="T1725" s="266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67" t="s">
        <v>166</v>
      </c>
      <c r="AU1725" s="267" t="s">
        <v>81</v>
      </c>
      <c r="AV1725" s="14" t="s">
        <v>81</v>
      </c>
      <c r="AW1725" s="14" t="s">
        <v>30</v>
      </c>
      <c r="AX1725" s="14" t="s">
        <v>73</v>
      </c>
      <c r="AY1725" s="267" t="s">
        <v>158</v>
      </c>
    </row>
    <row r="1726" s="14" customFormat="1">
      <c r="A1726" s="14"/>
      <c r="B1726" s="257"/>
      <c r="C1726" s="258"/>
      <c r="D1726" s="248" t="s">
        <v>166</v>
      </c>
      <c r="E1726" s="259" t="s">
        <v>1</v>
      </c>
      <c r="F1726" s="260" t="s">
        <v>482</v>
      </c>
      <c r="G1726" s="258"/>
      <c r="H1726" s="261">
        <v>147.494</v>
      </c>
      <c r="I1726" s="262"/>
      <c r="J1726" s="258"/>
      <c r="K1726" s="258"/>
      <c r="L1726" s="263"/>
      <c r="M1726" s="264"/>
      <c r="N1726" s="265"/>
      <c r="O1726" s="265"/>
      <c r="P1726" s="265"/>
      <c r="Q1726" s="265"/>
      <c r="R1726" s="265"/>
      <c r="S1726" s="265"/>
      <c r="T1726" s="266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67" t="s">
        <v>166</v>
      </c>
      <c r="AU1726" s="267" t="s">
        <v>81</v>
      </c>
      <c r="AV1726" s="14" t="s">
        <v>81</v>
      </c>
      <c r="AW1726" s="14" t="s">
        <v>30</v>
      </c>
      <c r="AX1726" s="14" t="s">
        <v>73</v>
      </c>
      <c r="AY1726" s="267" t="s">
        <v>158</v>
      </c>
    </row>
    <row r="1727" s="14" customFormat="1">
      <c r="A1727" s="14"/>
      <c r="B1727" s="257"/>
      <c r="C1727" s="258"/>
      <c r="D1727" s="248" t="s">
        <v>166</v>
      </c>
      <c r="E1727" s="259" t="s">
        <v>1</v>
      </c>
      <c r="F1727" s="260" t="s">
        <v>483</v>
      </c>
      <c r="G1727" s="258"/>
      <c r="H1727" s="261">
        <v>116.904</v>
      </c>
      <c r="I1727" s="262"/>
      <c r="J1727" s="258"/>
      <c r="K1727" s="258"/>
      <c r="L1727" s="263"/>
      <c r="M1727" s="264"/>
      <c r="N1727" s="265"/>
      <c r="O1727" s="265"/>
      <c r="P1727" s="265"/>
      <c r="Q1727" s="265"/>
      <c r="R1727" s="265"/>
      <c r="S1727" s="265"/>
      <c r="T1727" s="266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67" t="s">
        <v>166</v>
      </c>
      <c r="AU1727" s="267" t="s">
        <v>81</v>
      </c>
      <c r="AV1727" s="14" t="s">
        <v>81</v>
      </c>
      <c r="AW1727" s="14" t="s">
        <v>30</v>
      </c>
      <c r="AX1727" s="14" t="s">
        <v>73</v>
      </c>
      <c r="AY1727" s="267" t="s">
        <v>158</v>
      </c>
    </row>
    <row r="1728" s="14" customFormat="1">
      <c r="A1728" s="14"/>
      <c r="B1728" s="257"/>
      <c r="C1728" s="258"/>
      <c r="D1728" s="248" t="s">
        <v>166</v>
      </c>
      <c r="E1728" s="259" t="s">
        <v>1</v>
      </c>
      <c r="F1728" s="260" t="s">
        <v>484</v>
      </c>
      <c r="G1728" s="258"/>
      <c r="H1728" s="261">
        <v>47.5</v>
      </c>
      <c r="I1728" s="262"/>
      <c r="J1728" s="258"/>
      <c r="K1728" s="258"/>
      <c r="L1728" s="263"/>
      <c r="M1728" s="264"/>
      <c r="N1728" s="265"/>
      <c r="O1728" s="265"/>
      <c r="P1728" s="265"/>
      <c r="Q1728" s="265"/>
      <c r="R1728" s="265"/>
      <c r="S1728" s="265"/>
      <c r="T1728" s="266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67" t="s">
        <v>166</v>
      </c>
      <c r="AU1728" s="267" t="s">
        <v>81</v>
      </c>
      <c r="AV1728" s="14" t="s">
        <v>81</v>
      </c>
      <c r="AW1728" s="14" t="s">
        <v>30</v>
      </c>
      <c r="AX1728" s="14" t="s">
        <v>73</v>
      </c>
      <c r="AY1728" s="267" t="s">
        <v>158</v>
      </c>
    </row>
    <row r="1729" s="14" customFormat="1">
      <c r="A1729" s="14"/>
      <c r="B1729" s="257"/>
      <c r="C1729" s="258"/>
      <c r="D1729" s="248" t="s">
        <v>166</v>
      </c>
      <c r="E1729" s="259" t="s">
        <v>1</v>
      </c>
      <c r="F1729" s="260" t="s">
        <v>485</v>
      </c>
      <c r="G1729" s="258"/>
      <c r="H1729" s="261">
        <v>45.936</v>
      </c>
      <c r="I1729" s="262"/>
      <c r="J1729" s="258"/>
      <c r="K1729" s="258"/>
      <c r="L1729" s="263"/>
      <c r="M1729" s="264"/>
      <c r="N1729" s="265"/>
      <c r="O1729" s="265"/>
      <c r="P1729" s="265"/>
      <c r="Q1729" s="265"/>
      <c r="R1729" s="265"/>
      <c r="S1729" s="265"/>
      <c r="T1729" s="266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67" t="s">
        <v>166</v>
      </c>
      <c r="AU1729" s="267" t="s">
        <v>81</v>
      </c>
      <c r="AV1729" s="14" t="s">
        <v>81</v>
      </c>
      <c r="AW1729" s="14" t="s">
        <v>30</v>
      </c>
      <c r="AX1729" s="14" t="s">
        <v>73</v>
      </c>
      <c r="AY1729" s="267" t="s">
        <v>158</v>
      </c>
    </row>
    <row r="1730" s="14" customFormat="1">
      <c r="A1730" s="14"/>
      <c r="B1730" s="257"/>
      <c r="C1730" s="258"/>
      <c r="D1730" s="248" t="s">
        <v>166</v>
      </c>
      <c r="E1730" s="259" t="s">
        <v>1</v>
      </c>
      <c r="F1730" s="260" t="s">
        <v>486</v>
      </c>
      <c r="G1730" s="258"/>
      <c r="H1730" s="261">
        <v>238.28999999999999</v>
      </c>
      <c r="I1730" s="262"/>
      <c r="J1730" s="258"/>
      <c r="K1730" s="258"/>
      <c r="L1730" s="263"/>
      <c r="M1730" s="264"/>
      <c r="N1730" s="265"/>
      <c r="O1730" s="265"/>
      <c r="P1730" s="265"/>
      <c r="Q1730" s="265"/>
      <c r="R1730" s="265"/>
      <c r="S1730" s="265"/>
      <c r="T1730" s="266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67" t="s">
        <v>166</v>
      </c>
      <c r="AU1730" s="267" t="s">
        <v>81</v>
      </c>
      <c r="AV1730" s="14" t="s">
        <v>81</v>
      </c>
      <c r="AW1730" s="14" t="s">
        <v>30</v>
      </c>
      <c r="AX1730" s="14" t="s">
        <v>73</v>
      </c>
      <c r="AY1730" s="267" t="s">
        <v>158</v>
      </c>
    </row>
    <row r="1731" s="13" customFormat="1">
      <c r="A1731" s="13"/>
      <c r="B1731" s="246"/>
      <c r="C1731" s="247"/>
      <c r="D1731" s="248" t="s">
        <v>166</v>
      </c>
      <c r="E1731" s="249" t="s">
        <v>1</v>
      </c>
      <c r="F1731" s="250" t="s">
        <v>487</v>
      </c>
      <c r="G1731" s="247"/>
      <c r="H1731" s="249" t="s">
        <v>1</v>
      </c>
      <c r="I1731" s="251"/>
      <c r="J1731" s="247"/>
      <c r="K1731" s="247"/>
      <c r="L1731" s="252"/>
      <c r="M1731" s="253"/>
      <c r="N1731" s="254"/>
      <c r="O1731" s="254"/>
      <c r="P1731" s="254"/>
      <c r="Q1731" s="254"/>
      <c r="R1731" s="254"/>
      <c r="S1731" s="254"/>
      <c r="T1731" s="255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56" t="s">
        <v>166</v>
      </c>
      <c r="AU1731" s="256" t="s">
        <v>81</v>
      </c>
      <c r="AV1731" s="13" t="s">
        <v>79</v>
      </c>
      <c r="AW1731" s="13" t="s">
        <v>30</v>
      </c>
      <c r="AX1731" s="13" t="s">
        <v>73</v>
      </c>
      <c r="AY1731" s="256" t="s">
        <v>158</v>
      </c>
    </row>
    <row r="1732" s="14" customFormat="1">
      <c r="A1732" s="14"/>
      <c r="B1732" s="257"/>
      <c r="C1732" s="258"/>
      <c r="D1732" s="248" t="s">
        <v>166</v>
      </c>
      <c r="E1732" s="259" t="s">
        <v>1</v>
      </c>
      <c r="F1732" s="260" t="s">
        <v>488</v>
      </c>
      <c r="G1732" s="258"/>
      <c r="H1732" s="261">
        <v>-45.799999999999997</v>
      </c>
      <c r="I1732" s="262"/>
      <c r="J1732" s="258"/>
      <c r="K1732" s="258"/>
      <c r="L1732" s="263"/>
      <c r="M1732" s="264"/>
      <c r="N1732" s="265"/>
      <c r="O1732" s="265"/>
      <c r="P1732" s="265"/>
      <c r="Q1732" s="265"/>
      <c r="R1732" s="265"/>
      <c r="S1732" s="265"/>
      <c r="T1732" s="266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67" t="s">
        <v>166</v>
      </c>
      <c r="AU1732" s="267" t="s">
        <v>81</v>
      </c>
      <c r="AV1732" s="14" t="s">
        <v>81</v>
      </c>
      <c r="AW1732" s="14" t="s">
        <v>30</v>
      </c>
      <c r="AX1732" s="14" t="s">
        <v>73</v>
      </c>
      <c r="AY1732" s="267" t="s">
        <v>158</v>
      </c>
    </row>
    <row r="1733" s="14" customFormat="1">
      <c r="A1733" s="14"/>
      <c r="B1733" s="257"/>
      <c r="C1733" s="258"/>
      <c r="D1733" s="248" t="s">
        <v>166</v>
      </c>
      <c r="E1733" s="259" t="s">
        <v>1</v>
      </c>
      <c r="F1733" s="260" t="s">
        <v>489</v>
      </c>
      <c r="G1733" s="258"/>
      <c r="H1733" s="261">
        <v>-3.2000000000000002</v>
      </c>
      <c r="I1733" s="262"/>
      <c r="J1733" s="258"/>
      <c r="K1733" s="258"/>
      <c r="L1733" s="263"/>
      <c r="M1733" s="264"/>
      <c r="N1733" s="265"/>
      <c r="O1733" s="265"/>
      <c r="P1733" s="265"/>
      <c r="Q1733" s="265"/>
      <c r="R1733" s="265"/>
      <c r="S1733" s="265"/>
      <c r="T1733" s="266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67" t="s">
        <v>166</v>
      </c>
      <c r="AU1733" s="267" t="s">
        <v>81</v>
      </c>
      <c r="AV1733" s="14" t="s">
        <v>81</v>
      </c>
      <c r="AW1733" s="14" t="s">
        <v>30</v>
      </c>
      <c r="AX1733" s="14" t="s">
        <v>73</v>
      </c>
      <c r="AY1733" s="267" t="s">
        <v>158</v>
      </c>
    </row>
    <row r="1734" s="14" customFormat="1">
      <c r="A1734" s="14"/>
      <c r="B1734" s="257"/>
      <c r="C1734" s="258"/>
      <c r="D1734" s="248" t="s">
        <v>166</v>
      </c>
      <c r="E1734" s="259" t="s">
        <v>1</v>
      </c>
      <c r="F1734" s="260" t="s">
        <v>490</v>
      </c>
      <c r="G1734" s="258"/>
      <c r="H1734" s="261">
        <v>-31.367999999999999</v>
      </c>
      <c r="I1734" s="262"/>
      <c r="J1734" s="258"/>
      <c r="K1734" s="258"/>
      <c r="L1734" s="263"/>
      <c r="M1734" s="264"/>
      <c r="N1734" s="265"/>
      <c r="O1734" s="265"/>
      <c r="P1734" s="265"/>
      <c r="Q1734" s="265"/>
      <c r="R1734" s="265"/>
      <c r="S1734" s="265"/>
      <c r="T1734" s="266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67" t="s">
        <v>166</v>
      </c>
      <c r="AU1734" s="267" t="s">
        <v>81</v>
      </c>
      <c r="AV1734" s="14" t="s">
        <v>81</v>
      </c>
      <c r="AW1734" s="14" t="s">
        <v>30</v>
      </c>
      <c r="AX1734" s="14" t="s">
        <v>73</v>
      </c>
      <c r="AY1734" s="267" t="s">
        <v>158</v>
      </c>
    </row>
    <row r="1735" s="13" customFormat="1">
      <c r="A1735" s="13"/>
      <c r="B1735" s="246"/>
      <c r="C1735" s="247"/>
      <c r="D1735" s="248" t="s">
        <v>166</v>
      </c>
      <c r="E1735" s="249" t="s">
        <v>1</v>
      </c>
      <c r="F1735" s="250" t="s">
        <v>491</v>
      </c>
      <c r="G1735" s="247"/>
      <c r="H1735" s="249" t="s">
        <v>1</v>
      </c>
      <c r="I1735" s="251"/>
      <c r="J1735" s="247"/>
      <c r="K1735" s="247"/>
      <c r="L1735" s="252"/>
      <c r="M1735" s="253"/>
      <c r="N1735" s="254"/>
      <c r="O1735" s="254"/>
      <c r="P1735" s="254"/>
      <c r="Q1735" s="254"/>
      <c r="R1735" s="254"/>
      <c r="S1735" s="254"/>
      <c r="T1735" s="255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56" t="s">
        <v>166</v>
      </c>
      <c r="AU1735" s="256" t="s">
        <v>81</v>
      </c>
      <c r="AV1735" s="13" t="s">
        <v>79</v>
      </c>
      <c r="AW1735" s="13" t="s">
        <v>30</v>
      </c>
      <c r="AX1735" s="13" t="s">
        <v>73</v>
      </c>
      <c r="AY1735" s="256" t="s">
        <v>158</v>
      </c>
    </row>
    <row r="1736" s="14" customFormat="1">
      <c r="A1736" s="14"/>
      <c r="B1736" s="257"/>
      <c r="C1736" s="258"/>
      <c r="D1736" s="248" t="s">
        <v>166</v>
      </c>
      <c r="E1736" s="259" t="s">
        <v>1</v>
      </c>
      <c r="F1736" s="260" t="s">
        <v>492</v>
      </c>
      <c r="G1736" s="258"/>
      <c r="H1736" s="261">
        <v>-1.6000000000000001</v>
      </c>
      <c r="I1736" s="262"/>
      <c r="J1736" s="258"/>
      <c r="K1736" s="258"/>
      <c r="L1736" s="263"/>
      <c r="M1736" s="264"/>
      <c r="N1736" s="265"/>
      <c r="O1736" s="265"/>
      <c r="P1736" s="265"/>
      <c r="Q1736" s="265"/>
      <c r="R1736" s="265"/>
      <c r="S1736" s="265"/>
      <c r="T1736" s="266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67" t="s">
        <v>166</v>
      </c>
      <c r="AU1736" s="267" t="s">
        <v>81</v>
      </c>
      <c r="AV1736" s="14" t="s">
        <v>81</v>
      </c>
      <c r="AW1736" s="14" t="s">
        <v>30</v>
      </c>
      <c r="AX1736" s="14" t="s">
        <v>73</v>
      </c>
      <c r="AY1736" s="267" t="s">
        <v>158</v>
      </c>
    </row>
    <row r="1737" s="14" customFormat="1">
      <c r="A1737" s="14"/>
      <c r="B1737" s="257"/>
      <c r="C1737" s="258"/>
      <c r="D1737" s="248" t="s">
        <v>166</v>
      </c>
      <c r="E1737" s="259" t="s">
        <v>1</v>
      </c>
      <c r="F1737" s="260" t="s">
        <v>493</v>
      </c>
      <c r="G1737" s="258"/>
      <c r="H1737" s="261">
        <v>-55.219999999999999</v>
      </c>
      <c r="I1737" s="262"/>
      <c r="J1737" s="258"/>
      <c r="K1737" s="258"/>
      <c r="L1737" s="263"/>
      <c r="M1737" s="264"/>
      <c r="N1737" s="265"/>
      <c r="O1737" s="265"/>
      <c r="P1737" s="265"/>
      <c r="Q1737" s="265"/>
      <c r="R1737" s="265"/>
      <c r="S1737" s="265"/>
      <c r="T1737" s="266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67" t="s">
        <v>166</v>
      </c>
      <c r="AU1737" s="267" t="s">
        <v>81</v>
      </c>
      <c r="AV1737" s="14" t="s">
        <v>81</v>
      </c>
      <c r="AW1737" s="14" t="s">
        <v>30</v>
      </c>
      <c r="AX1737" s="14" t="s">
        <v>73</v>
      </c>
      <c r="AY1737" s="267" t="s">
        <v>158</v>
      </c>
    </row>
    <row r="1738" s="14" customFormat="1">
      <c r="A1738" s="14"/>
      <c r="B1738" s="257"/>
      <c r="C1738" s="258"/>
      <c r="D1738" s="248" t="s">
        <v>166</v>
      </c>
      <c r="E1738" s="259" t="s">
        <v>1</v>
      </c>
      <c r="F1738" s="260" t="s">
        <v>494</v>
      </c>
      <c r="G1738" s="258"/>
      <c r="H1738" s="261">
        <v>-25.712</v>
      </c>
      <c r="I1738" s="262"/>
      <c r="J1738" s="258"/>
      <c r="K1738" s="258"/>
      <c r="L1738" s="263"/>
      <c r="M1738" s="264"/>
      <c r="N1738" s="265"/>
      <c r="O1738" s="265"/>
      <c r="P1738" s="265"/>
      <c r="Q1738" s="265"/>
      <c r="R1738" s="265"/>
      <c r="S1738" s="265"/>
      <c r="T1738" s="266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67" t="s">
        <v>166</v>
      </c>
      <c r="AU1738" s="267" t="s">
        <v>81</v>
      </c>
      <c r="AV1738" s="14" t="s">
        <v>81</v>
      </c>
      <c r="AW1738" s="14" t="s">
        <v>30</v>
      </c>
      <c r="AX1738" s="14" t="s">
        <v>73</v>
      </c>
      <c r="AY1738" s="267" t="s">
        <v>158</v>
      </c>
    </row>
    <row r="1739" s="15" customFormat="1">
      <c r="A1739" s="15"/>
      <c r="B1739" s="268"/>
      <c r="C1739" s="269"/>
      <c r="D1739" s="248" t="s">
        <v>166</v>
      </c>
      <c r="E1739" s="270" t="s">
        <v>1</v>
      </c>
      <c r="F1739" s="271" t="s">
        <v>169</v>
      </c>
      <c r="G1739" s="269"/>
      <c r="H1739" s="272">
        <v>781.70999999999992</v>
      </c>
      <c r="I1739" s="273"/>
      <c r="J1739" s="269"/>
      <c r="K1739" s="269"/>
      <c r="L1739" s="274"/>
      <c r="M1739" s="275"/>
      <c r="N1739" s="276"/>
      <c r="O1739" s="276"/>
      <c r="P1739" s="276"/>
      <c r="Q1739" s="276"/>
      <c r="R1739" s="276"/>
      <c r="S1739" s="276"/>
      <c r="T1739" s="277"/>
      <c r="U1739" s="15"/>
      <c r="V1739" s="15"/>
      <c r="W1739" s="15"/>
      <c r="X1739" s="15"/>
      <c r="Y1739" s="15"/>
      <c r="Z1739" s="15"/>
      <c r="AA1739" s="15"/>
      <c r="AB1739" s="15"/>
      <c r="AC1739" s="15"/>
      <c r="AD1739" s="15"/>
      <c r="AE1739" s="15"/>
      <c r="AT1739" s="278" t="s">
        <v>166</v>
      </c>
      <c r="AU1739" s="278" t="s">
        <v>81</v>
      </c>
      <c r="AV1739" s="15" t="s">
        <v>165</v>
      </c>
      <c r="AW1739" s="15" t="s">
        <v>30</v>
      </c>
      <c r="AX1739" s="15" t="s">
        <v>79</v>
      </c>
      <c r="AY1739" s="278" t="s">
        <v>158</v>
      </c>
    </row>
    <row r="1740" s="2" customFormat="1" ht="21.75" customHeight="1">
      <c r="A1740" s="39"/>
      <c r="B1740" s="40"/>
      <c r="C1740" s="233" t="s">
        <v>2824</v>
      </c>
      <c r="D1740" s="233" t="s">
        <v>160</v>
      </c>
      <c r="E1740" s="234" t="s">
        <v>2825</v>
      </c>
      <c r="F1740" s="235" t="s">
        <v>2826</v>
      </c>
      <c r="G1740" s="236" t="s">
        <v>163</v>
      </c>
      <c r="H1740" s="237">
        <v>781.71000000000004</v>
      </c>
      <c r="I1740" s="238"/>
      <c r="J1740" s="239">
        <f>ROUND(I1740*H1740,2)</f>
        <v>0</v>
      </c>
      <c r="K1740" s="235" t="s">
        <v>164</v>
      </c>
      <c r="L1740" s="45"/>
      <c r="M1740" s="240" t="s">
        <v>1</v>
      </c>
      <c r="N1740" s="241" t="s">
        <v>40</v>
      </c>
      <c r="O1740" s="93"/>
      <c r="P1740" s="242">
        <f>O1740*H1740</f>
        <v>0</v>
      </c>
      <c r="Q1740" s="242">
        <v>0.00025999999999999998</v>
      </c>
      <c r="R1740" s="242">
        <f>Q1740*H1740</f>
        <v>0.2032446</v>
      </c>
      <c r="S1740" s="242">
        <v>0</v>
      </c>
      <c r="T1740" s="243">
        <f>S1740*H1740</f>
        <v>0</v>
      </c>
      <c r="U1740" s="39"/>
      <c r="V1740" s="39"/>
      <c r="W1740" s="39"/>
      <c r="X1740" s="39"/>
      <c r="Y1740" s="39"/>
      <c r="Z1740" s="39"/>
      <c r="AA1740" s="39"/>
      <c r="AB1740" s="39"/>
      <c r="AC1740" s="39"/>
      <c r="AD1740" s="39"/>
      <c r="AE1740" s="39"/>
      <c r="AR1740" s="244" t="s">
        <v>210</v>
      </c>
      <c r="AT1740" s="244" t="s">
        <v>160</v>
      </c>
      <c r="AU1740" s="244" t="s">
        <v>81</v>
      </c>
      <c r="AY1740" s="18" t="s">
        <v>158</v>
      </c>
      <c r="BE1740" s="245">
        <f>IF(N1740="základní",J1740,0)</f>
        <v>0</v>
      </c>
      <c r="BF1740" s="245">
        <f>IF(N1740="snížená",J1740,0)</f>
        <v>0</v>
      </c>
      <c r="BG1740" s="245">
        <f>IF(N1740="zákl. přenesená",J1740,0)</f>
        <v>0</v>
      </c>
      <c r="BH1740" s="245">
        <f>IF(N1740="sníž. přenesená",J1740,0)</f>
        <v>0</v>
      </c>
      <c r="BI1740" s="245">
        <f>IF(N1740="nulová",J1740,0)</f>
        <v>0</v>
      </c>
      <c r="BJ1740" s="18" t="s">
        <v>165</v>
      </c>
      <c r="BK1740" s="245">
        <f>ROUND(I1740*H1740,2)</f>
        <v>0</v>
      </c>
      <c r="BL1740" s="18" t="s">
        <v>210</v>
      </c>
      <c r="BM1740" s="244" t="s">
        <v>2827</v>
      </c>
    </row>
    <row r="1741" s="12" customFormat="1" ht="22.8" customHeight="1">
      <c r="A1741" s="12"/>
      <c r="B1741" s="217"/>
      <c r="C1741" s="218"/>
      <c r="D1741" s="219" t="s">
        <v>72</v>
      </c>
      <c r="E1741" s="231" t="s">
        <v>2828</v>
      </c>
      <c r="F1741" s="231" t="s">
        <v>2829</v>
      </c>
      <c r="G1741" s="218"/>
      <c r="H1741" s="218"/>
      <c r="I1741" s="221"/>
      <c r="J1741" s="232">
        <f>BK1741</f>
        <v>0</v>
      </c>
      <c r="K1741" s="218"/>
      <c r="L1741" s="223"/>
      <c r="M1741" s="224"/>
      <c r="N1741" s="225"/>
      <c r="O1741" s="225"/>
      <c r="P1741" s="226">
        <f>SUM(P1742:P1748)</f>
        <v>0</v>
      </c>
      <c r="Q1741" s="225"/>
      <c r="R1741" s="226">
        <f>SUM(R1742:R1748)</f>
        <v>0.00049439999999999998</v>
      </c>
      <c r="S1741" s="225"/>
      <c r="T1741" s="227">
        <f>SUM(T1742:T1748)</f>
        <v>0</v>
      </c>
      <c r="U1741" s="12"/>
      <c r="V1741" s="12"/>
      <c r="W1741" s="12"/>
      <c r="X1741" s="12"/>
      <c r="Y1741" s="12"/>
      <c r="Z1741" s="12"/>
      <c r="AA1741" s="12"/>
      <c r="AB1741" s="12"/>
      <c r="AC1741" s="12"/>
      <c r="AD1741" s="12"/>
      <c r="AE1741" s="12"/>
      <c r="AR1741" s="228" t="s">
        <v>81</v>
      </c>
      <c r="AT1741" s="229" t="s">
        <v>72</v>
      </c>
      <c r="AU1741" s="229" t="s">
        <v>79</v>
      </c>
      <c r="AY1741" s="228" t="s">
        <v>158</v>
      </c>
      <c r="BK1741" s="230">
        <f>SUM(BK1742:BK1748)</f>
        <v>0</v>
      </c>
    </row>
    <row r="1742" s="2" customFormat="1" ht="16.5" customHeight="1">
      <c r="A1742" s="39"/>
      <c r="B1742" s="40"/>
      <c r="C1742" s="233" t="s">
        <v>1566</v>
      </c>
      <c r="D1742" s="233" t="s">
        <v>160</v>
      </c>
      <c r="E1742" s="234" t="s">
        <v>2830</v>
      </c>
      <c r="F1742" s="235" t="s">
        <v>2831</v>
      </c>
      <c r="G1742" s="236" t="s">
        <v>163</v>
      </c>
      <c r="H1742" s="237">
        <v>2.3999999999999999</v>
      </c>
      <c r="I1742" s="238"/>
      <c r="J1742" s="239">
        <f>ROUND(I1742*H1742,2)</f>
        <v>0</v>
      </c>
      <c r="K1742" s="235" t="s">
        <v>164</v>
      </c>
      <c r="L1742" s="45"/>
      <c r="M1742" s="240" t="s">
        <v>1</v>
      </c>
      <c r="N1742" s="241" t="s">
        <v>40</v>
      </c>
      <c r="O1742" s="93"/>
      <c r="P1742" s="242">
        <f>O1742*H1742</f>
        <v>0</v>
      </c>
      <c r="Q1742" s="242">
        <v>0</v>
      </c>
      <c r="R1742" s="242">
        <f>Q1742*H1742</f>
        <v>0</v>
      </c>
      <c r="S1742" s="242">
        <v>0</v>
      </c>
      <c r="T1742" s="243">
        <f>S1742*H1742</f>
        <v>0</v>
      </c>
      <c r="U1742" s="39"/>
      <c r="V1742" s="39"/>
      <c r="W1742" s="39"/>
      <c r="X1742" s="39"/>
      <c r="Y1742" s="39"/>
      <c r="Z1742" s="39"/>
      <c r="AA1742" s="39"/>
      <c r="AB1742" s="39"/>
      <c r="AC1742" s="39"/>
      <c r="AD1742" s="39"/>
      <c r="AE1742" s="39"/>
      <c r="AR1742" s="244" t="s">
        <v>210</v>
      </c>
      <c r="AT1742" s="244" t="s">
        <v>160</v>
      </c>
      <c r="AU1742" s="244" t="s">
        <v>81</v>
      </c>
      <c r="AY1742" s="18" t="s">
        <v>158</v>
      </c>
      <c r="BE1742" s="245">
        <f>IF(N1742="základní",J1742,0)</f>
        <v>0</v>
      </c>
      <c r="BF1742" s="245">
        <f>IF(N1742="snížená",J1742,0)</f>
        <v>0</v>
      </c>
      <c r="BG1742" s="245">
        <f>IF(N1742="zákl. přenesená",J1742,0)</f>
        <v>0</v>
      </c>
      <c r="BH1742" s="245">
        <f>IF(N1742="sníž. přenesená",J1742,0)</f>
        <v>0</v>
      </c>
      <c r="BI1742" s="245">
        <f>IF(N1742="nulová",J1742,0)</f>
        <v>0</v>
      </c>
      <c r="BJ1742" s="18" t="s">
        <v>165</v>
      </c>
      <c r="BK1742" s="245">
        <f>ROUND(I1742*H1742,2)</f>
        <v>0</v>
      </c>
      <c r="BL1742" s="18" t="s">
        <v>210</v>
      </c>
      <c r="BM1742" s="244" t="s">
        <v>2832</v>
      </c>
    </row>
    <row r="1743" s="14" customFormat="1">
      <c r="A1743" s="14"/>
      <c r="B1743" s="257"/>
      <c r="C1743" s="258"/>
      <c r="D1743" s="248" t="s">
        <v>166</v>
      </c>
      <c r="E1743" s="259" t="s">
        <v>1</v>
      </c>
      <c r="F1743" s="260" t="s">
        <v>2597</v>
      </c>
      <c r="G1743" s="258"/>
      <c r="H1743" s="261">
        <v>2.3999999999999999</v>
      </c>
      <c r="I1743" s="262"/>
      <c r="J1743" s="258"/>
      <c r="K1743" s="258"/>
      <c r="L1743" s="263"/>
      <c r="M1743" s="264"/>
      <c r="N1743" s="265"/>
      <c r="O1743" s="265"/>
      <c r="P1743" s="265"/>
      <c r="Q1743" s="265"/>
      <c r="R1743" s="265"/>
      <c r="S1743" s="265"/>
      <c r="T1743" s="266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67" t="s">
        <v>166</v>
      </c>
      <c r="AU1743" s="267" t="s">
        <v>81</v>
      </c>
      <c r="AV1743" s="14" t="s">
        <v>81</v>
      </c>
      <c r="AW1743" s="14" t="s">
        <v>30</v>
      </c>
      <c r="AX1743" s="14" t="s">
        <v>73</v>
      </c>
      <c r="AY1743" s="267" t="s">
        <v>158</v>
      </c>
    </row>
    <row r="1744" s="15" customFormat="1">
      <c r="A1744" s="15"/>
      <c r="B1744" s="268"/>
      <c r="C1744" s="269"/>
      <c r="D1744" s="248" t="s">
        <v>166</v>
      </c>
      <c r="E1744" s="270" t="s">
        <v>1</v>
      </c>
      <c r="F1744" s="271" t="s">
        <v>169</v>
      </c>
      <c r="G1744" s="269"/>
      <c r="H1744" s="272">
        <v>2.3999999999999999</v>
      </c>
      <c r="I1744" s="273"/>
      <c r="J1744" s="269"/>
      <c r="K1744" s="269"/>
      <c r="L1744" s="274"/>
      <c r="M1744" s="275"/>
      <c r="N1744" s="276"/>
      <c r="O1744" s="276"/>
      <c r="P1744" s="276"/>
      <c r="Q1744" s="276"/>
      <c r="R1744" s="276"/>
      <c r="S1744" s="276"/>
      <c r="T1744" s="277"/>
      <c r="U1744" s="15"/>
      <c r="V1744" s="15"/>
      <c r="W1744" s="15"/>
      <c r="X1744" s="15"/>
      <c r="Y1744" s="15"/>
      <c r="Z1744" s="15"/>
      <c r="AA1744" s="15"/>
      <c r="AB1744" s="15"/>
      <c r="AC1744" s="15"/>
      <c r="AD1744" s="15"/>
      <c r="AE1744" s="15"/>
      <c r="AT1744" s="278" t="s">
        <v>166</v>
      </c>
      <c r="AU1744" s="278" t="s">
        <v>81</v>
      </c>
      <c r="AV1744" s="15" t="s">
        <v>165</v>
      </c>
      <c r="AW1744" s="15" t="s">
        <v>30</v>
      </c>
      <c r="AX1744" s="15" t="s">
        <v>79</v>
      </c>
      <c r="AY1744" s="278" t="s">
        <v>158</v>
      </c>
    </row>
    <row r="1745" s="2" customFormat="1" ht="16.5" customHeight="1">
      <c r="A1745" s="39"/>
      <c r="B1745" s="40"/>
      <c r="C1745" s="279" t="s">
        <v>2833</v>
      </c>
      <c r="D1745" s="279" t="s">
        <v>355</v>
      </c>
      <c r="E1745" s="280" t="s">
        <v>2834</v>
      </c>
      <c r="F1745" s="281" t="s">
        <v>2835</v>
      </c>
      <c r="G1745" s="282" t="s">
        <v>163</v>
      </c>
      <c r="H1745" s="283">
        <v>2.472</v>
      </c>
      <c r="I1745" s="284"/>
      <c r="J1745" s="285">
        <f>ROUND(I1745*H1745,2)</f>
        <v>0</v>
      </c>
      <c r="K1745" s="281" t="s">
        <v>164</v>
      </c>
      <c r="L1745" s="286"/>
      <c r="M1745" s="287" t="s">
        <v>1</v>
      </c>
      <c r="N1745" s="288" t="s">
        <v>40</v>
      </c>
      <c r="O1745" s="93"/>
      <c r="P1745" s="242">
        <f>O1745*H1745</f>
        <v>0</v>
      </c>
      <c r="Q1745" s="242">
        <v>0.00020000000000000001</v>
      </c>
      <c r="R1745" s="242">
        <f>Q1745*H1745</f>
        <v>0.00049439999999999998</v>
      </c>
      <c r="S1745" s="242">
        <v>0</v>
      </c>
      <c r="T1745" s="243">
        <f>S1745*H1745</f>
        <v>0</v>
      </c>
      <c r="U1745" s="39"/>
      <c r="V1745" s="39"/>
      <c r="W1745" s="39"/>
      <c r="X1745" s="39"/>
      <c r="Y1745" s="39"/>
      <c r="Z1745" s="39"/>
      <c r="AA1745" s="39"/>
      <c r="AB1745" s="39"/>
      <c r="AC1745" s="39"/>
      <c r="AD1745" s="39"/>
      <c r="AE1745" s="39"/>
      <c r="AR1745" s="244" t="s">
        <v>254</v>
      </c>
      <c r="AT1745" s="244" t="s">
        <v>355</v>
      </c>
      <c r="AU1745" s="244" t="s">
        <v>81</v>
      </c>
      <c r="AY1745" s="18" t="s">
        <v>158</v>
      </c>
      <c r="BE1745" s="245">
        <f>IF(N1745="základní",J1745,0)</f>
        <v>0</v>
      </c>
      <c r="BF1745" s="245">
        <f>IF(N1745="snížená",J1745,0)</f>
        <v>0</v>
      </c>
      <c r="BG1745" s="245">
        <f>IF(N1745="zákl. přenesená",J1745,0)</f>
        <v>0</v>
      </c>
      <c r="BH1745" s="245">
        <f>IF(N1745="sníž. přenesená",J1745,0)</f>
        <v>0</v>
      </c>
      <c r="BI1745" s="245">
        <f>IF(N1745="nulová",J1745,0)</f>
        <v>0</v>
      </c>
      <c r="BJ1745" s="18" t="s">
        <v>165</v>
      </c>
      <c r="BK1745" s="245">
        <f>ROUND(I1745*H1745,2)</f>
        <v>0</v>
      </c>
      <c r="BL1745" s="18" t="s">
        <v>210</v>
      </c>
      <c r="BM1745" s="244" t="s">
        <v>2836</v>
      </c>
    </row>
    <row r="1746" s="14" customFormat="1">
      <c r="A1746" s="14"/>
      <c r="B1746" s="257"/>
      <c r="C1746" s="258"/>
      <c r="D1746" s="248" t="s">
        <v>166</v>
      </c>
      <c r="E1746" s="259" t="s">
        <v>1</v>
      </c>
      <c r="F1746" s="260" t="s">
        <v>2837</v>
      </c>
      <c r="G1746" s="258"/>
      <c r="H1746" s="261">
        <v>2.472</v>
      </c>
      <c r="I1746" s="262"/>
      <c r="J1746" s="258"/>
      <c r="K1746" s="258"/>
      <c r="L1746" s="263"/>
      <c r="M1746" s="264"/>
      <c r="N1746" s="265"/>
      <c r="O1746" s="265"/>
      <c r="P1746" s="265"/>
      <c r="Q1746" s="265"/>
      <c r="R1746" s="265"/>
      <c r="S1746" s="265"/>
      <c r="T1746" s="266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67" t="s">
        <v>166</v>
      </c>
      <c r="AU1746" s="267" t="s">
        <v>81</v>
      </c>
      <c r="AV1746" s="14" t="s">
        <v>81</v>
      </c>
      <c r="AW1746" s="14" t="s">
        <v>30</v>
      </c>
      <c r="AX1746" s="14" t="s">
        <v>73</v>
      </c>
      <c r="AY1746" s="267" t="s">
        <v>158</v>
      </c>
    </row>
    <row r="1747" s="15" customFormat="1">
      <c r="A1747" s="15"/>
      <c r="B1747" s="268"/>
      <c r="C1747" s="269"/>
      <c r="D1747" s="248" t="s">
        <v>166</v>
      </c>
      <c r="E1747" s="270" t="s">
        <v>1</v>
      </c>
      <c r="F1747" s="271" t="s">
        <v>169</v>
      </c>
      <c r="G1747" s="269"/>
      <c r="H1747" s="272">
        <v>2.472</v>
      </c>
      <c r="I1747" s="273"/>
      <c r="J1747" s="269"/>
      <c r="K1747" s="269"/>
      <c r="L1747" s="274"/>
      <c r="M1747" s="275"/>
      <c r="N1747" s="276"/>
      <c r="O1747" s="276"/>
      <c r="P1747" s="276"/>
      <c r="Q1747" s="276"/>
      <c r="R1747" s="276"/>
      <c r="S1747" s="276"/>
      <c r="T1747" s="277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78" t="s">
        <v>166</v>
      </c>
      <c r="AU1747" s="278" t="s">
        <v>81</v>
      </c>
      <c r="AV1747" s="15" t="s">
        <v>165</v>
      </c>
      <c r="AW1747" s="15" t="s">
        <v>30</v>
      </c>
      <c r="AX1747" s="15" t="s">
        <v>79</v>
      </c>
      <c r="AY1747" s="278" t="s">
        <v>158</v>
      </c>
    </row>
    <row r="1748" s="2" customFormat="1" ht="21.75" customHeight="1">
      <c r="A1748" s="39"/>
      <c r="B1748" s="40"/>
      <c r="C1748" s="233" t="s">
        <v>1569</v>
      </c>
      <c r="D1748" s="233" t="s">
        <v>160</v>
      </c>
      <c r="E1748" s="234" t="s">
        <v>2838</v>
      </c>
      <c r="F1748" s="235" t="s">
        <v>2839</v>
      </c>
      <c r="G1748" s="236" t="s">
        <v>253</v>
      </c>
      <c r="H1748" s="237">
        <v>0.047</v>
      </c>
      <c r="I1748" s="238"/>
      <c r="J1748" s="239">
        <f>ROUND(I1748*H1748,2)</f>
        <v>0</v>
      </c>
      <c r="K1748" s="235" t="s">
        <v>164</v>
      </c>
      <c r="L1748" s="45"/>
      <c r="M1748" s="240" t="s">
        <v>1</v>
      </c>
      <c r="N1748" s="241" t="s">
        <v>40</v>
      </c>
      <c r="O1748" s="93"/>
      <c r="P1748" s="242">
        <f>O1748*H1748</f>
        <v>0</v>
      </c>
      <c r="Q1748" s="242">
        <v>0</v>
      </c>
      <c r="R1748" s="242">
        <f>Q1748*H1748</f>
        <v>0</v>
      </c>
      <c r="S1748" s="242">
        <v>0</v>
      </c>
      <c r="T1748" s="243">
        <f>S1748*H1748</f>
        <v>0</v>
      </c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R1748" s="244" t="s">
        <v>210</v>
      </c>
      <c r="AT1748" s="244" t="s">
        <v>160</v>
      </c>
      <c r="AU1748" s="244" t="s">
        <v>81</v>
      </c>
      <c r="AY1748" s="18" t="s">
        <v>158</v>
      </c>
      <c r="BE1748" s="245">
        <f>IF(N1748="základní",J1748,0)</f>
        <v>0</v>
      </c>
      <c r="BF1748" s="245">
        <f>IF(N1748="snížená",J1748,0)</f>
        <v>0</v>
      </c>
      <c r="BG1748" s="245">
        <f>IF(N1748="zákl. přenesená",J1748,0)</f>
        <v>0</v>
      </c>
      <c r="BH1748" s="245">
        <f>IF(N1748="sníž. přenesená",J1748,0)</f>
        <v>0</v>
      </c>
      <c r="BI1748" s="245">
        <f>IF(N1748="nulová",J1748,0)</f>
        <v>0</v>
      </c>
      <c r="BJ1748" s="18" t="s">
        <v>165</v>
      </c>
      <c r="BK1748" s="245">
        <f>ROUND(I1748*H1748,2)</f>
        <v>0</v>
      </c>
      <c r="BL1748" s="18" t="s">
        <v>210</v>
      </c>
      <c r="BM1748" s="244" t="s">
        <v>2840</v>
      </c>
    </row>
    <row r="1749" s="12" customFormat="1" ht="25.92" customHeight="1">
      <c r="A1749" s="12"/>
      <c r="B1749" s="217"/>
      <c r="C1749" s="218"/>
      <c r="D1749" s="219" t="s">
        <v>72</v>
      </c>
      <c r="E1749" s="220" t="s">
        <v>355</v>
      </c>
      <c r="F1749" s="220" t="s">
        <v>2841</v>
      </c>
      <c r="G1749" s="218"/>
      <c r="H1749" s="218"/>
      <c r="I1749" s="221"/>
      <c r="J1749" s="222">
        <f>BK1749</f>
        <v>0</v>
      </c>
      <c r="K1749" s="218"/>
      <c r="L1749" s="223"/>
      <c r="M1749" s="224"/>
      <c r="N1749" s="225"/>
      <c r="O1749" s="225"/>
      <c r="P1749" s="226">
        <f>P1750+P1755</f>
        <v>0</v>
      </c>
      <c r="Q1749" s="225"/>
      <c r="R1749" s="226">
        <f>R1750+R1755</f>
        <v>0.0043800000000000002</v>
      </c>
      <c r="S1749" s="225"/>
      <c r="T1749" s="227">
        <f>T1750+T1755</f>
        <v>0</v>
      </c>
      <c r="U1749" s="12"/>
      <c r="V1749" s="12"/>
      <c r="W1749" s="12"/>
      <c r="X1749" s="12"/>
      <c r="Y1749" s="12"/>
      <c r="Z1749" s="12"/>
      <c r="AA1749" s="12"/>
      <c r="AB1749" s="12"/>
      <c r="AC1749" s="12"/>
      <c r="AD1749" s="12"/>
      <c r="AE1749" s="12"/>
      <c r="AR1749" s="228" t="s">
        <v>173</v>
      </c>
      <c r="AT1749" s="229" t="s">
        <v>72</v>
      </c>
      <c r="AU1749" s="229" t="s">
        <v>73</v>
      </c>
      <c r="AY1749" s="228" t="s">
        <v>158</v>
      </c>
      <c r="BK1749" s="230">
        <f>BK1750+BK1755</f>
        <v>0</v>
      </c>
    </row>
    <row r="1750" s="12" customFormat="1" ht="22.8" customHeight="1">
      <c r="A1750" s="12"/>
      <c r="B1750" s="217"/>
      <c r="C1750" s="218"/>
      <c r="D1750" s="219" t="s">
        <v>72</v>
      </c>
      <c r="E1750" s="231" t="s">
        <v>2842</v>
      </c>
      <c r="F1750" s="231" t="s">
        <v>2843</v>
      </c>
      <c r="G1750" s="218"/>
      <c r="H1750" s="218"/>
      <c r="I1750" s="221"/>
      <c r="J1750" s="232">
        <f>BK1750</f>
        <v>0</v>
      </c>
      <c r="K1750" s="218"/>
      <c r="L1750" s="223"/>
      <c r="M1750" s="224"/>
      <c r="N1750" s="225"/>
      <c r="O1750" s="225"/>
      <c r="P1750" s="226">
        <f>SUM(P1751:P1754)</f>
        <v>0</v>
      </c>
      <c r="Q1750" s="225"/>
      <c r="R1750" s="226">
        <f>SUM(R1751:R1754)</f>
        <v>0.0043200000000000001</v>
      </c>
      <c r="S1750" s="225"/>
      <c r="T1750" s="227">
        <f>SUM(T1751:T1754)</f>
        <v>0</v>
      </c>
      <c r="U1750" s="12"/>
      <c r="V1750" s="12"/>
      <c r="W1750" s="12"/>
      <c r="X1750" s="12"/>
      <c r="Y1750" s="12"/>
      <c r="Z1750" s="12"/>
      <c r="AA1750" s="12"/>
      <c r="AB1750" s="12"/>
      <c r="AC1750" s="12"/>
      <c r="AD1750" s="12"/>
      <c r="AE1750" s="12"/>
      <c r="AR1750" s="228" t="s">
        <v>173</v>
      </c>
      <c r="AT1750" s="229" t="s">
        <v>72</v>
      </c>
      <c r="AU1750" s="229" t="s">
        <v>79</v>
      </c>
      <c r="AY1750" s="228" t="s">
        <v>158</v>
      </c>
      <c r="BK1750" s="230">
        <f>SUM(BK1751:BK1754)</f>
        <v>0</v>
      </c>
    </row>
    <row r="1751" s="2" customFormat="1" ht="21.75" customHeight="1">
      <c r="A1751" s="39"/>
      <c r="B1751" s="40"/>
      <c r="C1751" s="233" t="s">
        <v>2844</v>
      </c>
      <c r="D1751" s="233" t="s">
        <v>160</v>
      </c>
      <c r="E1751" s="234" t="s">
        <v>2845</v>
      </c>
      <c r="F1751" s="235" t="s">
        <v>2846</v>
      </c>
      <c r="G1751" s="236" t="s">
        <v>198</v>
      </c>
      <c r="H1751" s="237">
        <v>24</v>
      </c>
      <c r="I1751" s="238"/>
      <c r="J1751" s="239">
        <f>ROUND(I1751*H1751,2)</f>
        <v>0</v>
      </c>
      <c r="K1751" s="235" t="s">
        <v>164</v>
      </c>
      <c r="L1751" s="45"/>
      <c r="M1751" s="240" t="s">
        <v>1</v>
      </c>
      <c r="N1751" s="241" t="s">
        <v>40</v>
      </c>
      <c r="O1751" s="93"/>
      <c r="P1751" s="242">
        <f>O1751*H1751</f>
        <v>0</v>
      </c>
      <c r="Q1751" s="242">
        <v>0</v>
      </c>
      <c r="R1751" s="242">
        <f>Q1751*H1751</f>
        <v>0</v>
      </c>
      <c r="S1751" s="242">
        <v>0</v>
      </c>
      <c r="T1751" s="243">
        <f>S1751*H1751</f>
        <v>0</v>
      </c>
      <c r="U1751" s="39"/>
      <c r="V1751" s="39"/>
      <c r="W1751" s="39"/>
      <c r="X1751" s="39"/>
      <c r="Y1751" s="39"/>
      <c r="Z1751" s="39"/>
      <c r="AA1751" s="39"/>
      <c r="AB1751" s="39"/>
      <c r="AC1751" s="39"/>
      <c r="AD1751" s="39"/>
      <c r="AE1751" s="39"/>
      <c r="AR1751" s="244" t="s">
        <v>340</v>
      </c>
      <c r="AT1751" s="244" t="s">
        <v>160</v>
      </c>
      <c r="AU1751" s="244" t="s">
        <v>81</v>
      </c>
      <c r="AY1751" s="18" t="s">
        <v>158</v>
      </c>
      <c r="BE1751" s="245">
        <f>IF(N1751="základní",J1751,0)</f>
        <v>0</v>
      </c>
      <c r="BF1751" s="245">
        <f>IF(N1751="snížená",J1751,0)</f>
        <v>0</v>
      </c>
      <c r="BG1751" s="245">
        <f>IF(N1751="zákl. přenesená",J1751,0)</f>
        <v>0</v>
      </c>
      <c r="BH1751" s="245">
        <f>IF(N1751="sníž. přenesená",J1751,0)</f>
        <v>0</v>
      </c>
      <c r="BI1751" s="245">
        <f>IF(N1751="nulová",J1751,0)</f>
        <v>0</v>
      </c>
      <c r="BJ1751" s="18" t="s">
        <v>165</v>
      </c>
      <c r="BK1751" s="245">
        <f>ROUND(I1751*H1751,2)</f>
        <v>0</v>
      </c>
      <c r="BL1751" s="18" t="s">
        <v>340</v>
      </c>
      <c r="BM1751" s="244" t="s">
        <v>2847</v>
      </c>
    </row>
    <row r="1752" s="2" customFormat="1" ht="16.5" customHeight="1">
      <c r="A1752" s="39"/>
      <c r="B1752" s="40"/>
      <c r="C1752" s="279" t="s">
        <v>1573</v>
      </c>
      <c r="D1752" s="279" t="s">
        <v>355</v>
      </c>
      <c r="E1752" s="280" t="s">
        <v>2848</v>
      </c>
      <c r="F1752" s="281" t="s">
        <v>2849</v>
      </c>
      <c r="G1752" s="282" t="s">
        <v>198</v>
      </c>
      <c r="H1752" s="283">
        <v>24</v>
      </c>
      <c r="I1752" s="284"/>
      <c r="J1752" s="285">
        <f>ROUND(I1752*H1752,2)</f>
        <v>0</v>
      </c>
      <c r="K1752" s="281" t="s">
        <v>164</v>
      </c>
      <c r="L1752" s="286"/>
      <c r="M1752" s="287" t="s">
        <v>1</v>
      </c>
      <c r="N1752" s="288" t="s">
        <v>40</v>
      </c>
      <c r="O1752" s="93"/>
      <c r="P1752" s="242">
        <f>O1752*H1752</f>
        <v>0</v>
      </c>
      <c r="Q1752" s="242">
        <v>0.00018000000000000001</v>
      </c>
      <c r="R1752" s="242">
        <f>Q1752*H1752</f>
        <v>0.0043200000000000001</v>
      </c>
      <c r="S1752" s="242">
        <v>0</v>
      </c>
      <c r="T1752" s="243">
        <f>S1752*H1752</f>
        <v>0</v>
      </c>
      <c r="U1752" s="39"/>
      <c r="V1752" s="39"/>
      <c r="W1752" s="39"/>
      <c r="X1752" s="39"/>
      <c r="Y1752" s="39"/>
      <c r="Z1752" s="39"/>
      <c r="AA1752" s="39"/>
      <c r="AB1752" s="39"/>
      <c r="AC1752" s="39"/>
      <c r="AD1752" s="39"/>
      <c r="AE1752" s="39"/>
      <c r="AR1752" s="244" t="s">
        <v>1355</v>
      </c>
      <c r="AT1752" s="244" t="s">
        <v>355</v>
      </c>
      <c r="AU1752" s="244" t="s">
        <v>81</v>
      </c>
      <c r="AY1752" s="18" t="s">
        <v>158</v>
      </c>
      <c r="BE1752" s="245">
        <f>IF(N1752="základní",J1752,0)</f>
        <v>0</v>
      </c>
      <c r="BF1752" s="245">
        <f>IF(N1752="snížená",J1752,0)</f>
        <v>0</v>
      </c>
      <c r="BG1752" s="245">
        <f>IF(N1752="zákl. přenesená",J1752,0)</f>
        <v>0</v>
      </c>
      <c r="BH1752" s="245">
        <f>IF(N1752="sníž. přenesená",J1752,0)</f>
        <v>0</v>
      </c>
      <c r="BI1752" s="245">
        <f>IF(N1752="nulová",J1752,0)</f>
        <v>0</v>
      </c>
      <c r="BJ1752" s="18" t="s">
        <v>165</v>
      </c>
      <c r="BK1752" s="245">
        <f>ROUND(I1752*H1752,2)</f>
        <v>0</v>
      </c>
      <c r="BL1752" s="18" t="s">
        <v>340</v>
      </c>
      <c r="BM1752" s="244" t="s">
        <v>2850</v>
      </c>
    </row>
    <row r="1753" s="14" customFormat="1">
      <c r="A1753" s="14"/>
      <c r="B1753" s="257"/>
      <c r="C1753" s="258"/>
      <c r="D1753" s="248" t="s">
        <v>166</v>
      </c>
      <c r="E1753" s="259" t="s">
        <v>1</v>
      </c>
      <c r="F1753" s="260" t="s">
        <v>2096</v>
      </c>
      <c r="G1753" s="258"/>
      <c r="H1753" s="261">
        <v>24</v>
      </c>
      <c r="I1753" s="262"/>
      <c r="J1753" s="258"/>
      <c r="K1753" s="258"/>
      <c r="L1753" s="263"/>
      <c r="M1753" s="264"/>
      <c r="N1753" s="265"/>
      <c r="O1753" s="265"/>
      <c r="P1753" s="265"/>
      <c r="Q1753" s="265"/>
      <c r="R1753" s="265"/>
      <c r="S1753" s="265"/>
      <c r="T1753" s="266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67" t="s">
        <v>166</v>
      </c>
      <c r="AU1753" s="267" t="s">
        <v>81</v>
      </c>
      <c r="AV1753" s="14" t="s">
        <v>81</v>
      </c>
      <c r="AW1753" s="14" t="s">
        <v>30</v>
      </c>
      <c r="AX1753" s="14" t="s">
        <v>73</v>
      </c>
      <c r="AY1753" s="267" t="s">
        <v>158</v>
      </c>
    </row>
    <row r="1754" s="15" customFormat="1">
      <c r="A1754" s="15"/>
      <c r="B1754" s="268"/>
      <c r="C1754" s="269"/>
      <c r="D1754" s="248" t="s">
        <v>166</v>
      </c>
      <c r="E1754" s="270" t="s">
        <v>1</v>
      </c>
      <c r="F1754" s="271" t="s">
        <v>169</v>
      </c>
      <c r="G1754" s="269"/>
      <c r="H1754" s="272">
        <v>24</v>
      </c>
      <c r="I1754" s="273"/>
      <c r="J1754" s="269"/>
      <c r="K1754" s="269"/>
      <c r="L1754" s="274"/>
      <c r="M1754" s="275"/>
      <c r="N1754" s="276"/>
      <c r="O1754" s="276"/>
      <c r="P1754" s="276"/>
      <c r="Q1754" s="276"/>
      <c r="R1754" s="276"/>
      <c r="S1754" s="276"/>
      <c r="T1754" s="277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78" t="s">
        <v>166</v>
      </c>
      <c r="AU1754" s="278" t="s">
        <v>81</v>
      </c>
      <c r="AV1754" s="15" t="s">
        <v>165</v>
      </c>
      <c r="AW1754" s="15" t="s">
        <v>30</v>
      </c>
      <c r="AX1754" s="15" t="s">
        <v>79</v>
      </c>
      <c r="AY1754" s="278" t="s">
        <v>158</v>
      </c>
    </row>
    <row r="1755" s="12" customFormat="1" ht="22.8" customHeight="1">
      <c r="A1755" s="12"/>
      <c r="B1755" s="217"/>
      <c r="C1755" s="218"/>
      <c r="D1755" s="219" t="s">
        <v>72</v>
      </c>
      <c r="E1755" s="231" t="s">
        <v>2851</v>
      </c>
      <c r="F1755" s="231" t="s">
        <v>2852</v>
      </c>
      <c r="G1755" s="218"/>
      <c r="H1755" s="218"/>
      <c r="I1755" s="221"/>
      <c r="J1755" s="232">
        <f>BK1755</f>
        <v>0</v>
      </c>
      <c r="K1755" s="218"/>
      <c r="L1755" s="223"/>
      <c r="M1755" s="224"/>
      <c r="N1755" s="225"/>
      <c r="O1755" s="225"/>
      <c r="P1755" s="226">
        <f>SUM(P1756:P1757)</f>
        <v>0</v>
      </c>
      <c r="Q1755" s="225"/>
      <c r="R1755" s="226">
        <f>SUM(R1756:R1757)</f>
        <v>6.0000000000000002E-05</v>
      </c>
      <c r="S1755" s="225"/>
      <c r="T1755" s="227">
        <f>SUM(T1756:T1757)</f>
        <v>0</v>
      </c>
      <c r="U1755" s="12"/>
      <c r="V1755" s="12"/>
      <c r="W1755" s="12"/>
      <c r="X1755" s="12"/>
      <c r="Y1755" s="12"/>
      <c r="Z1755" s="12"/>
      <c r="AA1755" s="12"/>
      <c r="AB1755" s="12"/>
      <c r="AC1755" s="12"/>
      <c r="AD1755" s="12"/>
      <c r="AE1755" s="12"/>
      <c r="AR1755" s="228" t="s">
        <v>173</v>
      </c>
      <c r="AT1755" s="229" t="s">
        <v>72</v>
      </c>
      <c r="AU1755" s="229" t="s">
        <v>79</v>
      </c>
      <c r="AY1755" s="228" t="s">
        <v>158</v>
      </c>
      <c r="BK1755" s="230">
        <f>SUM(BK1756:BK1757)</f>
        <v>0</v>
      </c>
    </row>
    <row r="1756" s="2" customFormat="1" ht="16.5" customHeight="1">
      <c r="A1756" s="39"/>
      <c r="B1756" s="40"/>
      <c r="C1756" s="233" t="s">
        <v>2853</v>
      </c>
      <c r="D1756" s="233" t="s">
        <v>160</v>
      </c>
      <c r="E1756" s="234" t="s">
        <v>2854</v>
      </c>
      <c r="F1756" s="235" t="s">
        <v>2855</v>
      </c>
      <c r="G1756" s="236" t="s">
        <v>198</v>
      </c>
      <c r="H1756" s="237">
        <v>2</v>
      </c>
      <c r="I1756" s="238"/>
      <c r="J1756" s="239">
        <f>ROUND(I1756*H1756,2)</f>
        <v>0</v>
      </c>
      <c r="K1756" s="235" t="s">
        <v>164</v>
      </c>
      <c r="L1756" s="45"/>
      <c r="M1756" s="240" t="s">
        <v>1</v>
      </c>
      <c r="N1756" s="241" t="s">
        <v>40</v>
      </c>
      <c r="O1756" s="93"/>
      <c r="P1756" s="242">
        <f>O1756*H1756</f>
        <v>0</v>
      </c>
      <c r="Q1756" s="242">
        <v>3.0000000000000001E-05</v>
      </c>
      <c r="R1756" s="242">
        <f>Q1756*H1756</f>
        <v>6.0000000000000002E-05</v>
      </c>
      <c r="S1756" s="242">
        <v>0</v>
      </c>
      <c r="T1756" s="243">
        <f>S1756*H1756</f>
        <v>0</v>
      </c>
      <c r="U1756" s="39"/>
      <c r="V1756" s="39"/>
      <c r="W1756" s="39"/>
      <c r="X1756" s="39"/>
      <c r="Y1756" s="39"/>
      <c r="Z1756" s="39"/>
      <c r="AA1756" s="39"/>
      <c r="AB1756" s="39"/>
      <c r="AC1756" s="39"/>
      <c r="AD1756" s="39"/>
      <c r="AE1756" s="39"/>
      <c r="AR1756" s="244" t="s">
        <v>340</v>
      </c>
      <c r="AT1756" s="244" t="s">
        <v>160</v>
      </c>
      <c r="AU1756" s="244" t="s">
        <v>81</v>
      </c>
      <c r="AY1756" s="18" t="s">
        <v>158</v>
      </c>
      <c r="BE1756" s="245">
        <f>IF(N1756="základní",J1756,0)</f>
        <v>0</v>
      </c>
      <c r="BF1756" s="245">
        <f>IF(N1756="snížená",J1756,0)</f>
        <v>0</v>
      </c>
      <c r="BG1756" s="245">
        <f>IF(N1756="zákl. přenesená",J1756,0)</f>
        <v>0</v>
      </c>
      <c r="BH1756" s="245">
        <f>IF(N1756="sníž. přenesená",J1756,0)</f>
        <v>0</v>
      </c>
      <c r="BI1756" s="245">
        <f>IF(N1756="nulová",J1756,0)</f>
        <v>0</v>
      </c>
      <c r="BJ1756" s="18" t="s">
        <v>165</v>
      </c>
      <c r="BK1756" s="245">
        <f>ROUND(I1756*H1756,2)</f>
        <v>0</v>
      </c>
      <c r="BL1756" s="18" t="s">
        <v>340</v>
      </c>
      <c r="BM1756" s="244" t="s">
        <v>2856</v>
      </c>
    </row>
    <row r="1757" s="2" customFormat="1" ht="16.5" customHeight="1">
      <c r="A1757" s="39"/>
      <c r="B1757" s="40"/>
      <c r="C1757" s="279" t="s">
        <v>2857</v>
      </c>
      <c r="D1757" s="279" t="s">
        <v>355</v>
      </c>
      <c r="E1757" s="280" t="s">
        <v>2858</v>
      </c>
      <c r="F1757" s="281" t="s">
        <v>2859</v>
      </c>
      <c r="G1757" s="282" t="s">
        <v>198</v>
      </c>
      <c r="H1757" s="283">
        <v>2</v>
      </c>
      <c r="I1757" s="284"/>
      <c r="J1757" s="285">
        <f>ROUND(I1757*H1757,2)</f>
        <v>0</v>
      </c>
      <c r="K1757" s="281" t="s">
        <v>1</v>
      </c>
      <c r="L1757" s="286"/>
      <c r="M1757" s="287" t="s">
        <v>1</v>
      </c>
      <c r="N1757" s="288" t="s">
        <v>40</v>
      </c>
      <c r="O1757" s="93"/>
      <c r="P1757" s="242">
        <f>O1757*H1757</f>
        <v>0</v>
      </c>
      <c r="Q1757" s="242">
        <v>0</v>
      </c>
      <c r="R1757" s="242">
        <f>Q1757*H1757</f>
        <v>0</v>
      </c>
      <c r="S1757" s="242">
        <v>0</v>
      </c>
      <c r="T1757" s="243">
        <f>S1757*H1757</f>
        <v>0</v>
      </c>
      <c r="U1757" s="39"/>
      <c r="V1757" s="39"/>
      <c r="W1757" s="39"/>
      <c r="X1757" s="39"/>
      <c r="Y1757" s="39"/>
      <c r="Z1757" s="39"/>
      <c r="AA1757" s="39"/>
      <c r="AB1757" s="39"/>
      <c r="AC1757" s="39"/>
      <c r="AD1757" s="39"/>
      <c r="AE1757" s="39"/>
      <c r="AR1757" s="244" t="s">
        <v>1355</v>
      </c>
      <c r="AT1757" s="244" t="s">
        <v>355</v>
      </c>
      <c r="AU1757" s="244" t="s">
        <v>81</v>
      </c>
      <c r="AY1757" s="18" t="s">
        <v>158</v>
      </c>
      <c r="BE1757" s="245">
        <f>IF(N1757="základní",J1757,0)</f>
        <v>0</v>
      </c>
      <c r="BF1757" s="245">
        <f>IF(N1757="snížená",J1757,0)</f>
        <v>0</v>
      </c>
      <c r="BG1757" s="245">
        <f>IF(N1757="zákl. přenesená",J1757,0)</f>
        <v>0</v>
      </c>
      <c r="BH1757" s="245">
        <f>IF(N1757="sníž. přenesená",J1757,0)</f>
        <v>0</v>
      </c>
      <c r="BI1757" s="245">
        <f>IF(N1757="nulová",J1757,0)</f>
        <v>0</v>
      </c>
      <c r="BJ1757" s="18" t="s">
        <v>165</v>
      </c>
      <c r="BK1757" s="245">
        <f>ROUND(I1757*H1757,2)</f>
        <v>0</v>
      </c>
      <c r="BL1757" s="18" t="s">
        <v>340</v>
      </c>
      <c r="BM1757" s="244" t="s">
        <v>2860</v>
      </c>
    </row>
    <row r="1758" s="12" customFormat="1" ht="25.92" customHeight="1">
      <c r="A1758" s="12"/>
      <c r="B1758" s="217"/>
      <c r="C1758" s="218"/>
      <c r="D1758" s="219" t="s">
        <v>72</v>
      </c>
      <c r="E1758" s="220" t="s">
        <v>2861</v>
      </c>
      <c r="F1758" s="220" t="s">
        <v>2862</v>
      </c>
      <c r="G1758" s="218"/>
      <c r="H1758" s="218"/>
      <c r="I1758" s="221"/>
      <c r="J1758" s="222">
        <f>BK1758</f>
        <v>0</v>
      </c>
      <c r="K1758" s="218"/>
      <c r="L1758" s="223"/>
      <c r="M1758" s="224"/>
      <c r="N1758" s="225"/>
      <c r="O1758" s="225"/>
      <c r="P1758" s="226">
        <f>P1759</f>
        <v>0</v>
      </c>
      <c r="Q1758" s="225"/>
      <c r="R1758" s="226">
        <f>R1759</f>
        <v>0</v>
      </c>
      <c r="S1758" s="225"/>
      <c r="T1758" s="227">
        <f>T1759</f>
        <v>0</v>
      </c>
      <c r="U1758" s="12"/>
      <c r="V1758" s="12"/>
      <c r="W1758" s="12"/>
      <c r="X1758" s="12"/>
      <c r="Y1758" s="12"/>
      <c r="Z1758" s="12"/>
      <c r="AA1758" s="12"/>
      <c r="AB1758" s="12"/>
      <c r="AC1758" s="12"/>
      <c r="AD1758" s="12"/>
      <c r="AE1758" s="12"/>
      <c r="AR1758" s="228" t="s">
        <v>165</v>
      </c>
      <c r="AT1758" s="229" t="s">
        <v>72</v>
      </c>
      <c r="AU1758" s="229" t="s">
        <v>73</v>
      </c>
      <c r="AY1758" s="228" t="s">
        <v>158</v>
      </c>
      <c r="BK1758" s="230">
        <f>BK1759</f>
        <v>0</v>
      </c>
    </row>
    <row r="1759" s="2" customFormat="1" ht="21.75" customHeight="1">
      <c r="A1759" s="39"/>
      <c r="B1759" s="40"/>
      <c r="C1759" s="233" t="s">
        <v>2863</v>
      </c>
      <c r="D1759" s="233" t="s">
        <v>160</v>
      </c>
      <c r="E1759" s="234" t="s">
        <v>2864</v>
      </c>
      <c r="F1759" s="235" t="s">
        <v>2865</v>
      </c>
      <c r="G1759" s="236" t="s">
        <v>2866</v>
      </c>
      <c r="H1759" s="237">
        <v>20</v>
      </c>
      <c r="I1759" s="238"/>
      <c r="J1759" s="239">
        <f>ROUND(I1759*H1759,2)</f>
        <v>0</v>
      </c>
      <c r="K1759" s="235" t="s">
        <v>164</v>
      </c>
      <c r="L1759" s="45"/>
      <c r="M1759" s="240" t="s">
        <v>1</v>
      </c>
      <c r="N1759" s="241" t="s">
        <v>40</v>
      </c>
      <c r="O1759" s="93"/>
      <c r="P1759" s="242">
        <f>O1759*H1759</f>
        <v>0</v>
      </c>
      <c r="Q1759" s="242">
        <v>0</v>
      </c>
      <c r="R1759" s="242">
        <f>Q1759*H1759</f>
        <v>0</v>
      </c>
      <c r="S1759" s="242">
        <v>0</v>
      </c>
      <c r="T1759" s="243">
        <f>S1759*H1759</f>
        <v>0</v>
      </c>
      <c r="U1759" s="39"/>
      <c r="V1759" s="39"/>
      <c r="W1759" s="39"/>
      <c r="X1759" s="39"/>
      <c r="Y1759" s="39"/>
      <c r="Z1759" s="39"/>
      <c r="AA1759" s="39"/>
      <c r="AB1759" s="39"/>
      <c r="AC1759" s="39"/>
      <c r="AD1759" s="39"/>
      <c r="AE1759" s="39"/>
      <c r="AR1759" s="244" t="s">
        <v>1320</v>
      </c>
      <c r="AT1759" s="244" t="s">
        <v>160</v>
      </c>
      <c r="AU1759" s="244" t="s">
        <v>79</v>
      </c>
      <c r="AY1759" s="18" t="s">
        <v>158</v>
      </c>
      <c r="BE1759" s="245">
        <f>IF(N1759="základní",J1759,0)</f>
        <v>0</v>
      </c>
      <c r="BF1759" s="245">
        <f>IF(N1759="snížená",J1759,0)</f>
        <v>0</v>
      </c>
      <c r="BG1759" s="245">
        <f>IF(N1759="zákl. přenesená",J1759,0)</f>
        <v>0</v>
      </c>
      <c r="BH1759" s="245">
        <f>IF(N1759="sníž. přenesená",J1759,0)</f>
        <v>0</v>
      </c>
      <c r="BI1759" s="245">
        <f>IF(N1759="nulová",J1759,0)</f>
        <v>0</v>
      </c>
      <c r="BJ1759" s="18" t="s">
        <v>165</v>
      </c>
      <c r="BK1759" s="245">
        <f>ROUND(I1759*H1759,2)</f>
        <v>0</v>
      </c>
      <c r="BL1759" s="18" t="s">
        <v>1320</v>
      </c>
      <c r="BM1759" s="244" t="s">
        <v>2867</v>
      </c>
    </row>
    <row r="1760" s="12" customFormat="1" ht="25.92" customHeight="1">
      <c r="A1760" s="12"/>
      <c r="B1760" s="217"/>
      <c r="C1760" s="218"/>
      <c r="D1760" s="219" t="s">
        <v>72</v>
      </c>
      <c r="E1760" s="220" t="s">
        <v>2868</v>
      </c>
      <c r="F1760" s="220" t="s">
        <v>2869</v>
      </c>
      <c r="G1760" s="218"/>
      <c r="H1760" s="218"/>
      <c r="I1760" s="221"/>
      <c r="J1760" s="222">
        <f>BK1760</f>
        <v>0</v>
      </c>
      <c r="K1760" s="218"/>
      <c r="L1760" s="223"/>
      <c r="M1760" s="224"/>
      <c r="N1760" s="225"/>
      <c r="O1760" s="225"/>
      <c r="P1760" s="226">
        <f>SUM(P1761:P1805)</f>
        <v>0</v>
      </c>
      <c r="Q1760" s="225"/>
      <c r="R1760" s="226">
        <f>SUM(R1761:R1805)</f>
        <v>0</v>
      </c>
      <c r="S1760" s="225"/>
      <c r="T1760" s="227">
        <f>SUM(T1761:T1805)</f>
        <v>0</v>
      </c>
      <c r="U1760" s="12"/>
      <c r="V1760" s="12"/>
      <c r="W1760" s="12"/>
      <c r="X1760" s="12"/>
      <c r="Y1760" s="12"/>
      <c r="Z1760" s="12"/>
      <c r="AA1760" s="12"/>
      <c r="AB1760" s="12"/>
      <c r="AC1760" s="12"/>
      <c r="AD1760" s="12"/>
      <c r="AE1760" s="12"/>
      <c r="AR1760" s="228" t="s">
        <v>165</v>
      </c>
      <c r="AT1760" s="229" t="s">
        <v>72</v>
      </c>
      <c r="AU1760" s="229" t="s">
        <v>73</v>
      </c>
      <c r="AY1760" s="228" t="s">
        <v>158</v>
      </c>
      <c r="BK1760" s="230">
        <f>SUM(BK1761:BK1805)</f>
        <v>0</v>
      </c>
    </row>
    <row r="1761" s="2" customFormat="1" ht="16.5" customHeight="1">
      <c r="A1761" s="39"/>
      <c r="B1761" s="40"/>
      <c r="C1761" s="233" t="s">
        <v>1582</v>
      </c>
      <c r="D1761" s="233" t="s">
        <v>160</v>
      </c>
      <c r="E1761" s="234" t="s">
        <v>2870</v>
      </c>
      <c r="F1761" s="235" t="s">
        <v>2871</v>
      </c>
      <c r="G1761" s="236" t="s">
        <v>198</v>
      </c>
      <c r="H1761" s="237">
        <v>58</v>
      </c>
      <c r="I1761" s="238"/>
      <c r="J1761" s="239">
        <f>ROUND(I1761*H1761,2)</f>
        <v>0</v>
      </c>
      <c r="K1761" s="235" t="s">
        <v>1</v>
      </c>
      <c r="L1761" s="45"/>
      <c r="M1761" s="240" t="s">
        <v>1</v>
      </c>
      <c r="N1761" s="241" t="s">
        <v>40</v>
      </c>
      <c r="O1761" s="93"/>
      <c r="P1761" s="242">
        <f>O1761*H1761</f>
        <v>0</v>
      </c>
      <c r="Q1761" s="242">
        <v>0</v>
      </c>
      <c r="R1761" s="242">
        <f>Q1761*H1761</f>
        <v>0</v>
      </c>
      <c r="S1761" s="242">
        <v>0</v>
      </c>
      <c r="T1761" s="243">
        <f>S1761*H1761</f>
        <v>0</v>
      </c>
      <c r="U1761" s="39"/>
      <c r="V1761" s="39"/>
      <c r="W1761" s="39"/>
      <c r="X1761" s="39"/>
      <c r="Y1761" s="39"/>
      <c r="Z1761" s="39"/>
      <c r="AA1761" s="39"/>
      <c r="AB1761" s="39"/>
      <c r="AC1761" s="39"/>
      <c r="AD1761" s="39"/>
      <c r="AE1761" s="39"/>
      <c r="AR1761" s="244" t="s">
        <v>2872</v>
      </c>
      <c r="AT1761" s="244" t="s">
        <v>160</v>
      </c>
      <c r="AU1761" s="244" t="s">
        <v>79</v>
      </c>
      <c r="AY1761" s="18" t="s">
        <v>158</v>
      </c>
      <c r="BE1761" s="245">
        <f>IF(N1761="základní",J1761,0)</f>
        <v>0</v>
      </c>
      <c r="BF1761" s="245">
        <f>IF(N1761="snížená",J1761,0)</f>
        <v>0</v>
      </c>
      <c r="BG1761" s="245">
        <f>IF(N1761="zákl. přenesená",J1761,0)</f>
        <v>0</v>
      </c>
      <c r="BH1761" s="245">
        <f>IF(N1761="sníž. přenesená",J1761,0)</f>
        <v>0</v>
      </c>
      <c r="BI1761" s="245">
        <f>IF(N1761="nulová",J1761,0)</f>
        <v>0</v>
      </c>
      <c r="BJ1761" s="18" t="s">
        <v>165</v>
      </c>
      <c r="BK1761" s="245">
        <f>ROUND(I1761*H1761,2)</f>
        <v>0</v>
      </c>
      <c r="BL1761" s="18" t="s">
        <v>2872</v>
      </c>
      <c r="BM1761" s="244" t="s">
        <v>2873</v>
      </c>
    </row>
    <row r="1762" s="2" customFormat="1" ht="21.75" customHeight="1">
      <c r="A1762" s="39"/>
      <c r="B1762" s="40"/>
      <c r="C1762" s="279" t="s">
        <v>2874</v>
      </c>
      <c r="D1762" s="279" t="s">
        <v>355</v>
      </c>
      <c r="E1762" s="280" t="s">
        <v>2875</v>
      </c>
      <c r="F1762" s="281" t="s">
        <v>2876</v>
      </c>
      <c r="G1762" s="282" t="s">
        <v>198</v>
      </c>
      <c r="H1762" s="283">
        <v>3</v>
      </c>
      <c r="I1762" s="284"/>
      <c r="J1762" s="285">
        <f>ROUND(I1762*H1762,2)</f>
        <v>0</v>
      </c>
      <c r="K1762" s="281" t="s">
        <v>1</v>
      </c>
      <c r="L1762" s="286"/>
      <c r="M1762" s="287" t="s">
        <v>1</v>
      </c>
      <c r="N1762" s="288" t="s">
        <v>40</v>
      </c>
      <c r="O1762" s="93"/>
      <c r="P1762" s="242">
        <f>O1762*H1762</f>
        <v>0</v>
      </c>
      <c r="Q1762" s="242">
        <v>0</v>
      </c>
      <c r="R1762" s="242">
        <f>Q1762*H1762</f>
        <v>0</v>
      </c>
      <c r="S1762" s="242">
        <v>0</v>
      </c>
      <c r="T1762" s="243">
        <f>S1762*H1762</f>
        <v>0</v>
      </c>
      <c r="U1762" s="39"/>
      <c r="V1762" s="39"/>
      <c r="W1762" s="39"/>
      <c r="X1762" s="39"/>
      <c r="Y1762" s="39"/>
      <c r="Z1762" s="39"/>
      <c r="AA1762" s="39"/>
      <c r="AB1762" s="39"/>
      <c r="AC1762" s="39"/>
      <c r="AD1762" s="39"/>
      <c r="AE1762" s="39"/>
      <c r="AR1762" s="244" t="s">
        <v>2872</v>
      </c>
      <c r="AT1762" s="244" t="s">
        <v>355</v>
      </c>
      <c r="AU1762" s="244" t="s">
        <v>79</v>
      </c>
      <c r="AY1762" s="18" t="s">
        <v>158</v>
      </c>
      <c r="BE1762" s="245">
        <f>IF(N1762="základní",J1762,0)</f>
        <v>0</v>
      </c>
      <c r="BF1762" s="245">
        <f>IF(N1762="snížená",J1762,0)</f>
        <v>0</v>
      </c>
      <c r="BG1762" s="245">
        <f>IF(N1762="zákl. přenesená",J1762,0)</f>
        <v>0</v>
      </c>
      <c r="BH1762" s="245">
        <f>IF(N1762="sníž. přenesená",J1762,0)</f>
        <v>0</v>
      </c>
      <c r="BI1762" s="245">
        <f>IF(N1762="nulová",J1762,0)</f>
        <v>0</v>
      </c>
      <c r="BJ1762" s="18" t="s">
        <v>165</v>
      </c>
      <c r="BK1762" s="245">
        <f>ROUND(I1762*H1762,2)</f>
        <v>0</v>
      </c>
      <c r="BL1762" s="18" t="s">
        <v>2872</v>
      </c>
      <c r="BM1762" s="244" t="s">
        <v>2877</v>
      </c>
    </row>
    <row r="1763" s="2" customFormat="1" ht="21.75" customHeight="1">
      <c r="A1763" s="39"/>
      <c r="B1763" s="40"/>
      <c r="C1763" s="279" t="s">
        <v>1585</v>
      </c>
      <c r="D1763" s="279" t="s">
        <v>355</v>
      </c>
      <c r="E1763" s="280" t="s">
        <v>2878</v>
      </c>
      <c r="F1763" s="281" t="s">
        <v>2879</v>
      </c>
      <c r="G1763" s="282" t="s">
        <v>198</v>
      </c>
      <c r="H1763" s="283">
        <v>10</v>
      </c>
      <c r="I1763" s="284"/>
      <c r="J1763" s="285">
        <f>ROUND(I1763*H1763,2)</f>
        <v>0</v>
      </c>
      <c r="K1763" s="281" t="s">
        <v>1</v>
      </c>
      <c r="L1763" s="286"/>
      <c r="M1763" s="287" t="s">
        <v>1</v>
      </c>
      <c r="N1763" s="288" t="s">
        <v>40</v>
      </c>
      <c r="O1763" s="93"/>
      <c r="P1763" s="242">
        <f>O1763*H1763</f>
        <v>0</v>
      </c>
      <c r="Q1763" s="242">
        <v>0</v>
      </c>
      <c r="R1763" s="242">
        <f>Q1763*H1763</f>
        <v>0</v>
      </c>
      <c r="S1763" s="242">
        <v>0</v>
      </c>
      <c r="T1763" s="243">
        <f>S1763*H1763</f>
        <v>0</v>
      </c>
      <c r="U1763" s="39"/>
      <c r="V1763" s="39"/>
      <c r="W1763" s="39"/>
      <c r="X1763" s="39"/>
      <c r="Y1763" s="39"/>
      <c r="Z1763" s="39"/>
      <c r="AA1763" s="39"/>
      <c r="AB1763" s="39"/>
      <c r="AC1763" s="39"/>
      <c r="AD1763" s="39"/>
      <c r="AE1763" s="39"/>
      <c r="AR1763" s="244" t="s">
        <v>2872</v>
      </c>
      <c r="AT1763" s="244" t="s">
        <v>355</v>
      </c>
      <c r="AU1763" s="244" t="s">
        <v>79</v>
      </c>
      <c r="AY1763" s="18" t="s">
        <v>158</v>
      </c>
      <c r="BE1763" s="245">
        <f>IF(N1763="základní",J1763,0)</f>
        <v>0</v>
      </c>
      <c r="BF1763" s="245">
        <f>IF(N1763="snížená",J1763,0)</f>
        <v>0</v>
      </c>
      <c r="BG1763" s="245">
        <f>IF(N1763="zákl. přenesená",J1763,0)</f>
        <v>0</v>
      </c>
      <c r="BH1763" s="245">
        <f>IF(N1763="sníž. přenesená",J1763,0)</f>
        <v>0</v>
      </c>
      <c r="BI1763" s="245">
        <f>IF(N1763="nulová",J1763,0)</f>
        <v>0</v>
      </c>
      <c r="BJ1763" s="18" t="s">
        <v>165</v>
      </c>
      <c r="BK1763" s="245">
        <f>ROUND(I1763*H1763,2)</f>
        <v>0</v>
      </c>
      <c r="BL1763" s="18" t="s">
        <v>2872</v>
      </c>
      <c r="BM1763" s="244" t="s">
        <v>2880</v>
      </c>
    </row>
    <row r="1764" s="2" customFormat="1" ht="21.75" customHeight="1">
      <c r="A1764" s="39"/>
      <c r="B1764" s="40"/>
      <c r="C1764" s="279" t="s">
        <v>2881</v>
      </c>
      <c r="D1764" s="279" t="s">
        <v>355</v>
      </c>
      <c r="E1764" s="280" t="s">
        <v>2882</v>
      </c>
      <c r="F1764" s="281" t="s">
        <v>2883</v>
      </c>
      <c r="G1764" s="282" t="s">
        <v>198</v>
      </c>
      <c r="H1764" s="283">
        <v>5</v>
      </c>
      <c r="I1764" s="284"/>
      <c r="J1764" s="285">
        <f>ROUND(I1764*H1764,2)</f>
        <v>0</v>
      </c>
      <c r="K1764" s="281" t="s">
        <v>1</v>
      </c>
      <c r="L1764" s="286"/>
      <c r="M1764" s="287" t="s">
        <v>1</v>
      </c>
      <c r="N1764" s="288" t="s">
        <v>40</v>
      </c>
      <c r="O1764" s="93"/>
      <c r="P1764" s="242">
        <f>O1764*H1764</f>
        <v>0</v>
      </c>
      <c r="Q1764" s="242">
        <v>0</v>
      </c>
      <c r="R1764" s="242">
        <f>Q1764*H1764</f>
        <v>0</v>
      </c>
      <c r="S1764" s="242">
        <v>0</v>
      </c>
      <c r="T1764" s="243">
        <f>S1764*H1764</f>
        <v>0</v>
      </c>
      <c r="U1764" s="39"/>
      <c r="V1764" s="39"/>
      <c r="W1764" s="39"/>
      <c r="X1764" s="39"/>
      <c r="Y1764" s="39"/>
      <c r="Z1764" s="39"/>
      <c r="AA1764" s="39"/>
      <c r="AB1764" s="39"/>
      <c r="AC1764" s="39"/>
      <c r="AD1764" s="39"/>
      <c r="AE1764" s="39"/>
      <c r="AR1764" s="244" t="s">
        <v>2872</v>
      </c>
      <c r="AT1764" s="244" t="s">
        <v>355</v>
      </c>
      <c r="AU1764" s="244" t="s">
        <v>79</v>
      </c>
      <c r="AY1764" s="18" t="s">
        <v>158</v>
      </c>
      <c r="BE1764" s="245">
        <f>IF(N1764="základní",J1764,0)</f>
        <v>0</v>
      </c>
      <c r="BF1764" s="245">
        <f>IF(N1764="snížená",J1764,0)</f>
        <v>0</v>
      </c>
      <c r="BG1764" s="245">
        <f>IF(N1764="zákl. přenesená",J1764,0)</f>
        <v>0</v>
      </c>
      <c r="BH1764" s="245">
        <f>IF(N1764="sníž. přenesená",J1764,0)</f>
        <v>0</v>
      </c>
      <c r="BI1764" s="245">
        <f>IF(N1764="nulová",J1764,0)</f>
        <v>0</v>
      </c>
      <c r="BJ1764" s="18" t="s">
        <v>165</v>
      </c>
      <c r="BK1764" s="245">
        <f>ROUND(I1764*H1764,2)</f>
        <v>0</v>
      </c>
      <c r="BL1764" s="18" t="s">
        <v>2872</v>
      </c>
      <c r="BM1764" s="244" t="s">
        <v>2884</v>
      </c>
    </row>
    <row r="1765" s="2" customFormat="1" ht="21.75" customHeight="1">
      <c r="A1765" s="39"/>
      <c r="B1765" s="40"/>
      <c r="C1765" s="279" t="s">
        <v>1589</v>
      </c>
      <c r="D1765" s="279" t="s">
        <v>355</v>
      </c>
      <c r="E1765" s="280" t="s">
        <v>2885</v>
      </c>
      <c r="F1765" s="281" t="s">
        <v>2886</v>
      </c>
      <c r="G1765" s="282" t="s">
        <v>198</v>
      </c>
      <c r="H1765" s="283">
        <v>10</v>
      </c>
      <c r="I1765" s="284"/>
      <c r="J1765" s="285">
        <f>ROUND(I1765*H1765,2)</f>
        <v>0</v>
      </c>
      <c r="K1765" s="281" t="s">
        <v>1</v>
      </c>
      <c r="L1765" s="286"/>
      <c r="M1765" s="287" t="s">
        <v>1</v>
      </c>
      <c r="N1765" s="288" t="s">
        <v>40</v>
      </c>
      <c r="O1765" s="93"/>
      <c r="P1765" s="242">
        <f>O1765*H1765</f>
        <v>0</v>
      </c>
      <c r="Q1765" s="242">
        <v>0</v>
      </c>
      <c r="R1765" s="242">
        <f>Q1765*H1765</f>
        <v>0</v>
      </c>
      <c r="S1765" s="242">
        <v>0</v>
      </c>
      <c r="T1765" s="243">
        <f>S1765*H1765</f>
        <v>0</v>
      </c>
      <c r="U1765" s="39"/>
      <c r="V1765" s="39"/>
      <c r="W1765" s="39"/>
      <c r="X1765" s="39"/>
      <c r="Y1765" s="39"/>
      <c r="Z1765" s="39"/>
      <c r="AA1765" s="39"/>
      <c r="AB1765" s="39"/>
      <c r="AC1765" s="39"/>
      <c r="AD1765" s="39"/>
      <c r="AE1765" s="39"/>
      <c r="AR1765" s="244" t="s">
        <v>2872</v>
      </c>
      <c r="AT1765" s="244" t="s">
        <v>355</v>
      </c>
      <c r="AU1765" s="244" t="s">
        <v>79</v>
      </c>
      <c r="AY1765" s="18" t="s">
        <v>158</v>
      </c>
      <c r="BE1765" s="245">
        <f>IF(N1765="základní",J1765,0)</f>
        <v>0</v>
      </c>
      <c r="BF1765" s="245">
        <f>IF(N1765="snížená",J1765,0)</f>
        <v>0</v>
      </c>
      <c r="BG1765" s="245">
        <f>IF(N1765="zákl. přenesená",J1765,0)</f>
        <v>0</v>
      </c>
      <c r="BH1765" s="245">
        <f>IF(N1765="sníž. přenesená",J1765,0)</f>
        <v>0</v>
      </c>
      <c r="BI1765" s="245">
        <f>IF(N1765="nulová",J1765,0)</f>
        <v>0</v>
      </c>
      <c r="BJ1765" s="18" t="s">
        <v>165</v>
      </c>
      <c r="BK1765" s="245">
        <f>ROUND(I1765*H1765,2)</f>
        <v>0</v>
      </c>
      <c r="BL1765" s="18" t="s">
        <v>2872</v>
      </c>
      <c r="BM1765" s="244" t="s">
        <v>2887</v>
      </c>
    </row>
    <row r="1766" s="2" customFormat="1" ht="21.75" customHeight="1">
      <c r="A1766" s="39"/>
      <c r="B1766" s="40"/>
      <c r="C1766" s="279" t="s">
        <v>2888</v>
      </c>
      <c r="D1766" s="279" t="s">
        <v>355</v>
      </c>
      <c r="E1766" s="280" t="s">
        <v>2889</v>
      </c>
      <c r="F1766" s="281" t="s">
        <v>2890</v>
      </c>
      <c r="G1766" s="282" t="s">
        <v>198</v>
      </c>
      <c r="H1766" s="283">
        <v>10</v>
      </c>
      <c r="I1766" s="284"/>
      <c r="J1766" s="285">
        <f>ROUND(I1766*H1766,2)</f>
        <v>0</v>
      </c>
      <c r="K1766" s="281" t="s">
        <v>1</v>
      </c>
      <c r="L1766" s="286"/>
      <c r="M1766" s="287" t="s">
        <v>1</v>
      </c>
      <c r="N1766" s="288" t="s">
        <v>40</v>
      </c>
      <c r="O1766" s="93"/>
      <c r="P1766" s="242">
        <f>O1766*H1766</f>
        <v>0</v>
      </c>
      <c r="Q1766" s="242">
        <v>0</v>
      </c>
      <c r="R1766" s="242">
        <f>Q1766*H1766</f>
        <v>0</v>
      </c>
      <c r="S1766" s="242">
        <v>0</v>
      </c>
      <c r="T1766" s="243">
        <f>S1766*H1766</f>
        <v>0</v>
      </c>
      <c r="U1766" s="39"/>
      <c r="V1766" s="39"/>
      <c r="W1766" s="39"/>
      <c r="X1766" s="39"/>
      <c r="Y1766" s="39"/>
      <c r="Z1766" s="39"/>
      <c r="AA1766" s="39"/>
      <c r="AB1766" s="39"/>
      <c r="AC1766" s="39"/>
      <c r="AD1766" s="39"/>
      <c r="AE1766" s="39"/>
      <c r="AR1766" s="244" t="s">
        <v>2872</v>
      </c>
      <c r="AT1766" s="244" t="s">
        <v>355</v>
      </c>
      <c r="AU1766" s="244" t="s">
        <v>79</v>
      </c>
      <c r="AY1766" s="18" t="s">
        <v>158</v>
      </c>
      <c r="BE1766" s="245">
        <f>IF(N1766="základní",J1766,0)</f>
        <v>0</v>
      </c>
      <c r="BF1766" s="245">
        <f>IF(N1766="snížená",J1766,0)</f>
        <v>0</v>
      </c>
      <c r="BG1766" s="245">
        <f>IF(N1766="zákl. přenesená",J1766,0)</f>
        <v>0</v>
      </c>
      <c r="BH1766" s="245">
        <f>IF(N1766="sníž. přenesená",J1766,0)</f>
        <v>0</v>
      </c>
      <c r="BI1766" s="245">
        <f>IF(N1766="nulová",J1766,0)</f>
        <v>0</v>
      </c>
      <c r="BJ1766" s="18" t="s">
        <v>165</v>
      </c>
      <c r="BK1766" s="245">
        <f>ROUND(I1766*H1766,2)</f>
        <v>0</v>
      </c>
      <c r="BL1766" s="18" t="s">
        <v>2872</v>
      </c>
      <c r="BM1766" s="244" t="s">
        <v>2891</v>
      </c>
    </row>
    <row r="1767" s="2" customFormat="1" ht="21.75" customHeight="1">
      <c r="A1767" s="39"/>
      <c r="B1767" s="40"/>
      <c r="C1767" s="279" t="s">
        <v>1592</v>
      </c>
      <c r="D1767" s="279" t="s">
        <v>355</v>
      </c>
      <c r="E1767" s="280" t="s">
        <v>2892</v>
      </c>
      <c r="F1767" s="281" t="s">
        <v>2893</v>
      </c>
      <c r="G1767" s="282" t="s">
        <v>198</v>
      </c>
      <c r="H1767" s="283">
        <v>10</v>
      </c>
      <c r="I1767" s="284"/>
      <c r="J1767" s="285">
        <f>ROUND(I1767*H1767,2)</f>
        <v>0</v>
      </c>
      <c r="K1767" s="281" t="s">
        <v>1</v>
      </c>
      <c r="L1767" s="286"/>
      <c r="M1767" s="287" t="s">
        <v>1</v>
      </c>
      <c r="N1767" s="288" t="s">
        <v>40</v>
      </c>
      <c r="O1767" s="93"/>
      <c r="P1767" s="242">
        <f>O1767*H1767</f>
        <v>0</v>
      </c>
      <c r="Q1767" s="242">
        <v>0</v>
      </c>
      <c r="R1767" s="242">
        <f>Q1767*H1767</f>
        <v>0</v>
      </c>
      <c r="S1767" s="242">
        <v>0</v>
      </c>
      <c r="T1767" s="243">
        <f>S1767*H1767</f>
        <v>0</v>
      </c>
      <c r="U1767" s="39"/>
      <c r="V1767" s="39"/>
      <c r="W1767" s="39"/>
      <c r="X1767" s="39"/>
      <c r="Y1767" s="39"/>
      <c r="Z1767" s="39"/>
      <c r="AA1767" s="39"/>
      <c r="AB1767" s="39"/>
      <c r="AC1767" s="39"/>
      <c r="AD1767" s="39"/>
      <c r="AE1767" s="39"/>
      <c r="AR1767" s="244" t="s">
        <v>2872</v>
      </c>
      <c r="AT1767" s="244" t="s">
        <v>355</v>
      </c>
      <c r="AU1767" s="244" t="s">
        <v>79</v>
      </c>
      <c r="AY1767" s="18" t="s">
        <v>158</v>
      </c>
      <c r="BE1767" s="245">
        <f>IF(N1767="základní",J1767,0)</f>
        <v>0</v>
      </c>
      <c r="BF1767" s="245">
        <f>IF(N1767="snížená",J1767,0)</f>
        <v>0</v>
      </c>
      <c r="BG1767" s="245">
        <f>IF(N1767="zákl. přenesená",J1767,0)</f>
        <v>0</v>
      </c>
      <c r="BH1767" s="245">
        <f>IF(N1767="sníž. přenesená",J1767,0)</f>
        <v>0</v>
      </c>
      <c r="BI1767" s="245">
        <f>IF(N1767="nulová",J1767,0)</f>
        <v>0</v>
      </c>
      <c r="BJ1767" s="18" t="s">
        <v>165</v>
      </c>
      <c r="BK1767" s="245">
        <f>ROUND(I1767*H1767,2)</f>
        <v>0</v>
      </c>
      <c r="BL1767" s="18" t="s">
        <v>2872</v>
      </c>
      <c r="BM1767" s="244" t="s">
        <v>2894</v>
      </c>
    </row>
    <row r="1768" s="2" customFormat="1" ht="21.75" customHeight="1">
      <c r="A1768" s="39"/>
      <c r="B1768" s="40"/>
      <c r="C1768" s="279" t="s">
        <v>2895</v>
      </c>
      <c r="D1768" s="279" t="s">
        <v>355</v>
      </c>
      <c r="E1768" s="280" t="s">
        <v>2896</v>
      </c>
      <c r="F1768" s="281" t="s">
        <v>2897</v>
      </c>
      <c r="G1768" s="282" t="s">
        <v>198</v>
      </c>
      <c r="H1768" s="283">
        <v>10</v>
      </c>
      <c r="I1768" s="284"/>
      <c r="J1768" s="285">
        <f>ROUND(I1768*H1768,2)</f>
        <v>0</v>
      </c>
      <c r="K1768" s="281" t="s">
        <v>1</v>
      </c>
      <c r="L1768" s="286"/>
      <c r="M1768" s="287" t="s">
        <v>1</v>
      </c>
      <c r="N1768" s="288" t="s">
        <v>40</v>
      </c>
      <c r="O1768" s="93"/>
      <c r="P1768" s="242">
        <f>O1768*H1768</f>
        <v>0</v>
      </c>
      <c r="Q1768" s="242">
        <v>0</v>
      </c>
      <c r="R1768" s="242">
        <f>Q1768*H1768</f>
        <v>0</v>
      </c>
      <c r="S1768" s="242">
        <v>0</v>
      </c>
      <c r="T1768" s="243">
        <f>S1768*H1768</f>
        <v>0</v>
      </c>
      <c r="U1768" s="39"/>
      <c r="V1768" s="39"/>
      <c r="W1768" s="39"/>
      <c r="X1768" s="39"/>
      <c r="Y1768" s="39"/>
      <c r="Z1768" s="39"/>
      <c r="AA1768" s="39"/>
      <c r="AB1768" s="39"/>
      <c r="AC1768" s="39"/>
      <c r="AD1768" s="39"/>
      <c r="AE1768" s="39"/>
      <c r="AR1768" s="244" t="s">
        <v>2872</v>
      </c>
      <c r="AT1768" s="244" t="s">
        <v>355</v>
      </c>
      <c r="AU1768" s="244" t="s">
        <v>79</v>
      </c>
      <c r="AY1768" s="18" t="s">
        <v>158</v>
      </c>
      <c r="BE1768" s="245">
        <f>IF(N1768="základní",J1768,0)</f>
        <v>0</v>
      </c>
      <c r="BF1768" s="245">
        <f>IF(N1768="snížená",J1768,0)</f>
        <v>0</v>
      </c>
      <c r="BG1768" s="245">
        <f>IF(N1768="zákl. přenesená",J1768,0)</f>
        <v>0</v>
      </c>
      <c r="BH1768" s="245">
        <f>IF(N1768="sníž. přenesená",J1768,0)</f>
        <v>0</v>
      </c>
      <c r="BI1768" s="245">
        <f>IF(N1768="nulová",J1768,0)</f>
        <v>0</v>
      </c>
      <c r="BJ1768" s="18" t="s">
        <v>165</v>
      </c>
      <c r="BK1768" s="245">
        <f>ROUND(I1768*H1768,2)</f>
        <v>0</v>
      </c>
      <c r="BL1768" s="18" t="s">
        <v>2872</v>
      </c>
      <c r="BM1768" s="244" t="s">
        <v>2898</v>
      </c>
    </row>
    <row r="1769" s="2" customFormat="1" ht="33" customHeight="1">
      <c r="A1769" s="39"/>
      <c r="B1769" s="40"/>
      <c r="C1769" s="233" t="s">
        <v>1596</v>
      </c>
      <c r="D1769" s="233" t="s">
        <v>160</v>
      </c>
      <c r="E1769" s="234" t="s">
        <v>2899</v>
      </c>
      <c r="F1769" s="235" t="s">
        <v>2900</v>
      </c>
      <c r="G1769" s="236" t="s">
        <v>329</v>
      </c>
      <c r="H1769" s="237">
        <v>1</v>
      </c>
      <c r="I1769" s="238"/>
      <c r="J1769" s="239">
        <f>ROUND(I1769*H1769,2)</f>
        <v>0</v>
      </c>
      <c r="K1769" s="235" t="s">
        <v>1</v>
      </c>
      <c r="L1769" s="45"/>
      <c r="M1769" s="240" t="s">
        <v>1</v>
      </c>
      <c r="N1769" s="241" t="s">
        <v>40</v>
      </c>
      <c r="O1769" s="93"/>
      <c r="P1769" s="242">
        <f>O1769*H1769</f>
        <v>0</v>
      </c>
      <c r="Q1769" s="242">
        <v>0</v>
      </c>
      <c r="R1769" s="242">
        <f>Q1769*H1769</f>
        <v>0</v>
      </c>
      <c r="S1769" s="242">
        <v>0</v>
      </c>
      <c r="T1769" s="243">
        <f>S1769*H1769</f>
        <v>0</v>
      </c>
      <c r="U1769" s="39"/>
      <c r="V1769" s="39"/>
      <c r="W1769" s="39"/>
      <c r="X1769" s="39"/>
      <c r="Y1769" s="39"/>
      <c r="Z1769" s="39"/>
      <c r="AA1769" s="39"/>
      <c r="AB1769" s="39"/>
      <c r="AC1769" s="39"/>
      <c r="AD1769" s="39"/>
      <c r="AE1769" s="39"/>
      <c r="AR1769" s="244" t="s">
        <v>2872</v>
      </c>
      <c r="AT1769" s="244" t="s">
        <v>160</v>
      </c>
      <c r="AU1769" s="244" t="s">
        <v>79</v>
      </c>
      <c r="AY1769" s="18" t="s">
        <v>158</v>
      </c>
      <c r="BE1769" s="245">
        <f>IF(N1769="základní",J1769,0)</f>
        <v>0</v>
      </c>
      <c r="BF1769" s="245">
        <f>IF(N1769="snížená",J1769,0)</f>
        <v>0</v>
      </c>
      <c r="BG1769" s="245">
        <f>IF(N1769="zákl. přenesená",J1769,0)</f>
        <v>0</v>
      </c>
      <c r="BH1769" s="245">
        <f>IF(N1769="sníž. přenesená",J1769,0)</f>
        <v>0</v>
      </c>
      <c r="BI1769" s="245">
        <f>IF(N1769="nulová",J1769,0)</f>
        <v>0</v>
      </c>
      <c r="BJ1769" s="18" t="s">
        <v>165</v>
      </c>
      <c r="BK1769" s="245">
        <f>ROUND(I1769*H1769,2)</f>
        <v>0</v>
      </c>
      <c r="BL1769" s="18" t="s">
        <v>2872</v>
      </c>
      <c r="BM1769" s="244" t="s">
        <v>2901</v>
      </c>
    </row>
    <row r="1770" s="2" customFormat="1" ht="44.25" customHeight="1">
      <c r="A1770" s="39"/>
      <c r="B1770" s="40"/>
      <c r="C1770" s="279" t="s">
        <v>2902</v>
      </c>
      <c r="D1770" s="279" t="s">
        <v>355</v>
      </c>
      <c r="E1770" s="280" t="s">
        <v>2903</v>
      </c>
      <c r="F1770" s="281" t="s">
        <v>2904</v>
      </c>
      <c r="G1770" s="282" t="s">
        <v>329</v>
      </c>
      <c r="H1770" s="283">
        <v>1</v>
      </c>
      <c r="I1770" s="284"/>
      <c r="J1770" s="285">
        <f>ROUND(I1770*H1770,2)</f>
        <v>0</v>
      </c>
      <c r="K1770" s="281" t="s">
        <v>1</v>
      </c>
      <c r="L1770" s="286"/>
      <c r="M1770" s="287" t="s">
        <v>1</v>
      </c>
      <c r="N1770" s="288" t="s">
        <v>40</v>
      </c>
      <c r="O1770" s="93"/>
      <c r="P1770" s="242">
        <f>O1770*H1770</f>
        <v>0</v>
      </c>
      <c r="Q1770" s="242">
        <v>0</v>
      </c>
      <c r="R1770" s="242">
        <f>Q1770*H1770</f>
        <v>0</v>
      </c>
      <c r="S1770" s="242">
        <v>0</v>
      </c>
      <c r="T1770" s="243">
        <f>S1770*H1770</f>
        <v>0</v>
      </c>
      <c r="U1770" s="39"/>
      <c r="V1770" s="39"/>
      <c r="W1770" s="39"/>
      <c r="X1770" s="39"/>
      <c r="Y1770" s="39"/>
      <c r="Z1770" s="39"/>
      <c r="AA1770" s="39"/>
      <c r="AB1770" s="39"/>
      <c r="AC1770" s="39"/>
      <c r="AD1770" s="39"/>
      <c r="AE1770" s="39"/>
      <c r="AR1770" s="244" t="s">
        <v>2872</v>
      </c>
      <c r="AT1770" s="244" t="s">
        <v>355</v>
      </c>
      <c r="AU1770" s="244" t="s">
        <v>79</v>
      </c>
      <c r="AY1770" s="18" t="s">
        <v>158</v>
      </c>
      <c r="BE1770" s="245">
        <f>IF(N1770="základní",J1770,0)</f>
        <v>0</v>
      </c>
      <c r="BF1770" s="245">
        <f>IF(N1770="snížená",J1770,0)</f>
        <v>0</v>
      </c>
      <c r="BG1770" s="245">
        <f>IF(N1770="zákl. přenesená",J1770,0)</f>
        <v>0</v>
      </c>
      <c r="BH1770" s="245">
        <f>IF(N1770="sníž. přenesená",J1770,0)</f>
        <v>0</v>
      </c>
      <c r="BI1770" s="245">
        <f>IF(N1770="nulová",J1770,0)</f>
        <v>0</v>
      </c>
      <c r="BJ1770" s="18" t="s">
        <v>165</v>
      </c>
      <c r="BK1770" s="245">
        <f>ROUND(I1770*H1770,2)</f>
        <v>0</v>
      </c>
      <c r="BL1770" s="18" t="s">
        <v>2872</v>
      </c>
      <c r="BM1770" s="244" t="s">
        <v>2905</v>
      </c>
    </row>
    <row r="1771" s="2" customFormat="1" ht="33" customHeight="1">
      <c r="A1771" s="39"/>
      <c r="B1771" s="40"/>
      <c r="C1771" s="233" t="s">
        <v>1599</v>
      </c>
      <c r="D1771" s="233" t="s">
        <v>160</v>
      </c>
      <c r="E1771" s="234" t="s">
        <v>2906</v>
      </c>
      <c r="F1771" s="235" t="s">
        <v>2907</v>
      </c>
      <c r="G1771" s="236" t="s">
        <v>329</v>
      </c>
      <c r="H1771" s="237">
        <v>3</v>
      </c>
      <c r="I1771" s="238"/>
      <c r="J1771" s="239">
        <f>ROUND(I1771*H1771,2)</f>
        <v>0</v>
      </c>
      <c r="K1771" s="235" t="s">
        <v>1</v>
      </c>
      <c r="L1771" s="45"/>
      <c r="M1771" s="240" t="s">
        <v>1</v>
      </c>
      <c r="N1771" s="241" t="s">
        <v>40</v>
      </c>
      <c r="O1771" s="93"/>
      <c r="P1771" s="242">
        <f>O1771*H1771</f>
        <v>0</v>
      </c>
      <c r="Q1771" s="242">
        <v>0</v>
      </c>
      <c r="R1771" s="242">
        <f>Q1771*H1771</f>
        <v>0</v>
      </c>
      <c r="S1771" s="242">
        <v>0</v>
      </c>
      <c r="T1771" s="243">
        <f>S1771*H1771</f>
        <v>0</v>
      </c>
      <c r="U1771" s="39"/>
      <c r="V1771" s="39"/>
      <c r="W1771" s="39"/>
      <c r="X1771" s="39"/>
      <c r="Y1771" s="39"/>
      <c r="Z1771" s="39"/>
      <c r="AA1771" s="39"/>
      <c r="AB1771" s="39"/>
      <c r="AC1771" s="39"/>
      <c r="AD1771" s="39"/>
      <c r="AE1771" s="39"/>
      <c r="AR1771" s="244" t="s">
        <v>2872</v>
      </c>
      <c r="AT1771" s="244" t="s">
        <v>160</v>
      </c>
      <c r="AU1771" s="244" t="s">
        <v>79</v>
      </c>
      <c r="AY1771" s="18" t="s">
        <v>158</v>
      </c>
      <c r="BE1771" s="245">
        <f>IF(N1771="základní",J1771,0)</f>
        <v>0</v>
      </c>
      <c r="BF1771" s="245">
        <f>IF(N1771="snížená",J1771,0)</f>
        <v>0</v>
      </c>
      <c r="BG1771" s="245">
        <f>IF(N1771="zákl. přenesená",J1771,0)</f>
        <v>0</v>
      </c>
      <c r="BH1771" s="245">
        <f>IF(N1771="sníž. přenesená",J1771,0)</f>
        <v>0</v>
      </c>
      <c r="BI1771" s="245">
        <f>IF(N1771="nulová",J1771,0)</f>
        <v>0</v>
      </c>
      <c r="BJ1771" s="18" t="s">
        <v>165</v>
      </c>
      <c r="BK1771" s="245">
        <f>ROUND(I1771*H1771,2)</f>
        <v>0</v>
      </c>
      <c r="BL1771" s="18" t="s">
        <v>2872</v>
      </c>
      <c r="BM1771" s="244" t="s">
        <v>2908</v>
      </c>
    </row>
    <row r="1772" s="2" customFormat="1" ht="44.25" customHeight="1">
      <c r="A1772" s="39"/>
      <c r="B1772" s="40"/>
      <c r="C1772" s="279" t="s">
        <v>2909</v>
      </c>
      <c r="D1772" s="279" t="s">
        <v>355</v>
      </c>
      <c r="E1772" s="280" t="s">
        <v>2910</v>
      </c>
      <c r="F1772" s="281" t="s">
        <v>2911</v>
      </c>
      <c r="G1772" s="282" t="s">
        <v>329</v>
      </c>
      <c r="H1772" s="283">
        <v>2</v>
      </c>
      <c r="I1772" s="284"/>
      <c r="J1772" s="285">
        <f>ROUND(I1772*H1772,2)</f>
        <v>0</v>
      </c>
      <c r="K1772" s="281" t="s">
        <v>1</v>
      </c>
      <c r="L1772" s="286"/>
      <c r="M1772" s="287" t="s">
        <v>1</v>
      </c>
      <c r="N1772" s="288" t="s">
        <v>40</v>
      </c>
      <c r="O1772" s="93"/>
      <c r="P1772" s="242">
        <f>O1772*H1772</f>
        <v>0</v>
      </c>
      <c r="Q1772" s="242">
        <v>0</v>
      </c>
      <c r="R1772" s="242">
        <f>Q1772*H1772</f>
        <v>0</v>
      </c>
      <c r="S1772" s="242">
        <v>0</v>
      </c>
      <c r="T1772" s="243">
        <f>S1772*H1772</f>
        <v>0</v>
      </c>
      <c r="U1772" s="39"/>
      <c r="V1772" s="39"/>
      <c r="W1772" s="39"/>
      <c r="X1772" s="39"/>
      <c r="Y1772" s="39"/>
      <c r="Z1772" s="39"/>
      <c r="AA1772" s="39"/>
      <c r="AB1772" s="39"/>
      <c r="AC1772" s="39"/>
      <c r="AD1772" s="39"/>
      <c r="AE1772" s="39"/>
      <c r="AR1772" s="244" t="s">
        <v>2872</v>
      </c>
      <c r="AT1772" s="244" t="s">
        <v>355</v>
      </c>
      <c r="AU1772" s="244" t="s">
        <v>79</v>
      </c>
      <c r="AY1772" s="18" t="s">
        <v>158</v>
      </c>
      <c r="BE1772" s="245">
        <f>IF(N1772="základní",J1772,0)</f>
        <v>0</v>
      </c>
      <c r="BF1772" s="245">
        <f>IF(N1772="snížená",J1772,0)</f>
        <v>0</v>
      </c>
      <c r="BG1772" s="245">
        <f>IF(N1772="zákl. přenesená",J1772,0)</f>
        <v>0</v>
      </c>
      <c r="BH1772" s="245">
        <f>IF(N1772="sníž. přenesená",J1772,0)</f>
        <v>0</v>
      </c>
      <c r="BI1772" s="245">
        <f>IF(N1772="nulová",J1772,0)</f>
        <v>0</v>
      </c>
      <c r="BJ1772" s="18" t="s">
        <v>165</v>
      </c>
      <c r="BK1772" s="245">
        <f>ROUND(I1772*H1772,2)</f>
        <v>0</v>
      </c>
      <c r="BL1772" s="18" t="s">
        <v>2872</v>
      </c>
      <c r="BM1772" s="244" t="s">
        <v>2912</v>
      </c>
    </row>
    <row r="1773" s="2" customFormat="1" ht="44.25" customHeight="1">
      <c r="A1773" s="39"/>
      <c r="B1773" s="40"/>
      <c r="C1773" s="279" t="s">
        <v>1603</v>
      </c>
      <c r="D1773" s="279" t="s">
        <v>355</v>
      </c>
      <c r="E1773" s="280" t="s">
        <v>2913</v>
      </c>
      <c r="F1773" s="281" t="s">
        <v>2914</v>
      </c>
      <c r="G1773" s="282" t="s">
        <v>329</v>
      </c>
      <c r="H1773" s="283">
        <v>1</v>
      </c>
      <c r="I1773" s="284"/>
      <c r="J1773" s="285">
        <f>ROUND(I1773*H1773,2)</f>
        <v>0</v>
      </c>
      <c r="K1773" s="281" t="s">
        <v>1</v>
      </c>
      <c r="L1773" s="286"/>
      <c r="M1773" s="287" t="s">
        <v>1</v>
      </c>
      <c r="N1773" s="288" t="s">
        <v>40</v>
      </c>
      <c r="O1773" s="93"/>
      <c r="P1773" s="242">
        <f>O1773*H1773</f>
        <v>0</v>
      </c>
      <c r="Q1773" s="242">
        <v>0</v>
      </c>
      <c r="R1773" s="242">
        <f>Q1773*H1773</f>
        <v>0</v>
      </c>
      <c r="S1773" s="242">
        <v>0</v>
      </c>
      <c r="T1773" s="243">
        <f>S1773*H1773</f>
        <v>0</v>
      </c>
      <c r="U1773" s="39"/>
      <c r="V1773" s="39"/>
      <c r="W1773" s="39"/>
      <c r="X1773" s="39"/>
      <c r="Y1773" s="39"/>
      <c r="Z1773" s="39"/>
      <c r="AA1773" s="39"/>
      <c r="AB1773" s="39"/>
      <c r="AC1773" s="39"/>
      <c r="AD1773" s="39"/>
      <c r="AE1773" s="39"/>
      <c r="AR1773" s="244" t="s">
        <v>2872</v>
      </c>
      <c r="AT1773" s="244" t="s">
        <v>355</v>
      </c>
      <c r="AU1773" s="244" t="s">
        <v>79</v>
      </c>
      <c r="AY1773" s="18" t="s">
        <v>158</v>
      </c>
      <c r="BE1773" s="245">
        <f>IF(N1773="základní",J1773,0)</f>
        <v>0</v>
      </c>
      <c r="BF1773" s="245">
        <f>IF(N1773="snížená",J1773,0)</f>
        <v>0</v>
      </c>
      <c r="BG1773" s="245">
        <f>IF(N1773="zákl. přenesená",J1773,0)</f>
        <v>0</v>
      </c>
      <c r="BH1773" s="245">
        <f>IF(N1773="sníž. přenesená",J1773,0)</f>
        <v>0</v>
      </c>
      <c r="BI1773" s="245">
        <f>IF(N1773="nulová",J1773,0)</f>
        <v>0</v>
      </c>
      <c r="BJ1773" s="18" t="s">
        <v>165</v>
      </c>
      <c r="BK1773" s="245">
        <f>ROUND(I1773*H1773,2)</f>
        <v>0</v>
      </c>
      <c r="BL1773" s="18" t="s">
        <v>2872</v>
      </c>
      <c r="BM1773" s="244" t="s">
        <v>2915</v>
      </c>
    </row>
    <row r="1774" s="2" customFormat="1" ht="16.5" customHeight="1">
      <c r="A1774" s="39"/>
      <c r="B1774" s="40"/>
      <c r="C1774" s="233" t="s">
        <v>2916</v>
      </c>
      <c r="D1774" s="233" t="s">
        <v>160</v>
      </c>
      <c r="E1774" s="234" t="s">
        <v>2917</v>
      </c>
      <c r="F1774" s="235" t="s">
        <v>2918</v>
      </c>
      <c r="G1774" s="236" t="s">
        <v>329</v>
      </c>
      <c r="H1774" s="237">
        <v>7</v>
      </c>
      <c r="I1774" s="238"/>
      <c r="J1774" s="239">
        <f>ROUND(I1774*H1774,2)</f>
        <v>0</v>
      </c>
      <c r="K1774" s="235" t="s">
        <v>1</v>
      </c>
      <c r="L1774" s="45"/>
      <c r="M1774" s="240" t="s">
        <v>1</v>
      </c>
      <c r="N1774" s="241" t="s">
        <v>40</v>
      </c>
      <c r="O1774" s="93"/>
      <c r="P1774" s="242">
        <f>O1774*H1774</f>
        <v>0</v>
      </c>
      <c r="Q1774" s="242">
        <v>0</v>
      </c>
      <c r="R1774" s="242">
        <f>Q1774*H1774</f>
        <v>0</v>
      </c>
      <c r="S1774" s="242">
        <v>0</v>
      </c>
      <c r="T1774" s="243">
        <f>S1774*H1774</f>
        <v>0</v>
      </c>
      <c r="U1774" s="39"/>
      <c r="V1774" s="39"/>
      <c r="W1774" s="39"/>
      <c r="X1774" s="39"/>
      <c r="Y1774" s="39"/>
      <c r="Z1774" s="39"/>
      <c r="AA1774" s="39"/>
      <c r="AB1774" s="39"/>
      <c r="AC1774" s="39"/>
      <c r="AD1774" s="39"/>
      <c r="AE1774" s="39"/>
      <c r="AR1774" s="244" t="s">
        <v>2872</v>
      </c>
      <c r="AT1774" s="244" t="s">
        <v>160</v>
      </c>
      <c r="AU1774" s="244" t="s">
        <v>79</v>
      </c>
      <c r="AY1774" s="18" t="s">
        <v>158</v>
      </c>
      <c r="BE1774" s="245">
        <f>IF(N1774="základní",J1774,0)</f>
        <v>0</v>
      </c>
      <c r="BF1774" s="245">
        <f>IF(N1774="snížená",J1774,0)</f>
        <v>0</v>
      </c>
      <c r="BG1774" s="245">
        <f>IF(N1774="zákl. přenesená",J1774,0)</f>
        <v>0</v>
      </c>
      <c r="BH1774" s="245">
        <f>IF(N1774="sníž. přenesená",J1774,0)</f>
        <v>0</v>
      </c>
      <c r="BI1774" s="245">
        <f>IF(N1774="nulová",J1774,0)</f>
        <v>0</v>
      </c>
      <c r="BJ1774" s="18" t="s">
        <v>165</v>
      </c>
      <c r="BK1774" s="245">
        <f>ROUND(I1774*H1774,2)</f>
        <v>0</v>
      </c>
      <c r="BL1774" s="18" t="s">
        <v>2872</v>
      </c>
      <c r="BM1774" s="244" t="s">
        <v>2919</v>
      </c>
    </row>
    <row r="1775" s="2" customFormat="1" ht="33" customHeight="1">
      <c r="A1775" s="39"/>
      <c r="B1775" s="40"/>
      <c r="C1775" s="279" t="s">
        <v>1606</v>
      </c>
      <c r="D1775" s="279" t="s">
        <v>355</v>
      </c>
      <c r="E1775" s="280" t="s">
        <v>2920</v>
      </c>
      <c r="F1775" s="281" t="s">
        <v>2921</v>
      </c>
      <c r="G1775" s="282" t="s">
        <v>329</v>
      </c>
      <c r="H1775" s="283">
        <v>5</v>
      </c>
      <c r="I1775" s="284"/>
      <c r="J1775" s="285">
        <f>ROUND(I1775*H1775,2)</f>
        <v>0</v>
      </c>
      <c r="K1775" s="281" t="s">
        <v>1</v>
      </c>
      <c r="L1775" s="286"/>
      <c r="M1775" s="287" t="s">
        <v>1</v>
      </c>
      <c r="N1775" s="288" t="s">
        <v>40</v>
      </c>
      <c r="O1775" s="93"/>
      <c r="P1775" s="242">
        <f>O1775*H1775</f>
        <v>0</v>
      </c>
      <c r="Q1775" s="242">
        <v>0</v>
      </c>
      <c r="R1775" s="242">
        <f>Q1775*H1775</f>
        <v>0</v>
      </c>
      <c r="S1775" s="242">
        <v>0</v>
      </c>
      <c r="T1775" s="243">
        <f>S1775*H1775</f>
        <v>0</v>
      </c>
      <c r="U1775" s="39"/>
      <c r="V1775" s="39"/>
      <c r="W1775" s="39"/>
      <c r="X1775" s="39"/>
      <c r="Y1775" s="39"/>
      <c r="Z1775" s="39"/>
      <c r="AA1775" s="39"/>
      <c r="AB1775" s="39"/>
      <c r="AC1775" s="39"/>
      <c r="AD1775" s="39"/>
      <c r="AE1775" s="39"/>
      <c r="AR1775" s="244" t="s">
        <v>2872</v>
      </c>
      <c r="AT1775" s="244" t="s">
        <v>355</v>
      </c>
      <c r="AU1775" s="244" t="s">
        <v>79</v>
      </c>
      <c r="AY1775" s="18" t="s">
        <v>158</v>
      </c>
      <c r="BE1775" s="245">
        <f>IF(N1775="základní",J1775,0)</f>
        <v>0</v>
      </c>
      <c r="BF1775" s="245">
        <f>IF(N1775="snížená",J1775,0)</f>
        <v>0</v>
      </c>
      <c r="BG1775" s="245">
        <f>IF(N1775="zákl. přenesená",J1775,0)</f>
        <v>0</v>
      </c>
      <c r="BH1775" s="245">
        <f>IF(N1775="sníž. přenesená",J1775,0)</f>
        <v>0</v>
      </c>
      <c r="BI1775" s="245">
        <f>IF(N1775="nulová",J1775,0)</f>
        <v>0</v>
      </c>
      <c r="BJ1775" s="18" t="s">
        <v>165</v>
      </c>
      <c r="BK1775" s="245">
        <f>ROUND(I1775*H1775,2)</f>
        <v>0</v>
      </c>
      <c r="BL1775" s="18" t="s">
        <v>2872</v>
      </c>
      <c r="BM1775" s="244" t="s">
        <v>2922</v>
      </c>
    </row>
    <row r="1776" s="2" customFormat="1" ht="33" customHeight="1">
      <c r="A1776" s="39"/>
      <c r="B1776" s="40"/>
      <c r="C1776" s="279" t="s">
        <v>2923</v>
      </c>
      <c r="D1776" s="279" t="s">
        <v>355</v>
      </c>
      <c r="E1776" s="280" t="s">
        <v>2924</v>
      </c>
      <c r="F1776" s="281" t="s">
        <v>2925</v>
      </c>
      <c r="G1776" s="282" t="s">
        <v>329</v>
      </c>
      <c r="H1776" s="283">
        <v>2</v>
      </c>
      <c r="I1776" s="284"/>
      <c r="J1776" s="285">
        <f>ROUND(I1776*H1776,2)</f>
        <v>0</v>
      </c>
      <c r="K1776" s="281" t="s">
        <v>1</v>
      </c>
      <c r="L1776" s="286"/>
      <c r="M1776" s="287" t="s">
        <v>1</v>
      </c>
      <c r="N1776" s="288" t="s">
        <v>40</v>
      </c>
      <c r="O1776" s="93"/>
      <c r="P1776" s="242">
        <f>O1776*H1776</f>
        <v>0</v>
      </c>
      <c r="Q1776" s="242">
        <v>0</v>
      </c>
      <c r="R1776" s="242">
        <f>Q1776*H1776</f>
        <v>0</v>
      </c>
      <c r="S1776" s="242">
        <v>0</v>
      </c>
      <c r="T1776" s="243">
        <f>S1776*H1776</f>
        <v>0</v>
      </c>
      <c r="U1776" s="39"/>
      <c r="V1776" s="39"/>
      <c r="W1776" s="39"/>
      <c r="X1776" s="39"/>
      <c r="Y1776" s="39"/>
      <c r="Z1776" s="39"/>
      <c r="AA1776" s="39"/>
      <c r="AB1776" s="39"/>
      <c r="AC1776" s="39"/>
      <c r="AD1776" s="39"/>
      <c r="AE1776" s="39"/>
      <c r="AR1776" s="244" t="s">
        <v>2872</v>
      </c>
      <c r="AT1776" s="244" t="s">
        <v>355</v>
      </c>
      <c r="AU1776" s="244" t="s">
        <v>79</v>
      </c>
      <c r="AY1776" s="18" t="s">
        <v>158</v>
      </c>
      <c r="BE1776" s="245">
        <f>IF(N1776="základní",J1776,0)</f>
        <v>0</v>
      </c>
      <c r="BF1776" s="245">
        <f>IF(N1776="snížená",J1776,0)</f>
        <v>0</v>
      </c>
      <c r="BG1776" s="245">
        <f>IF(N1776="zákl. přenesená",J1776,0)</f>
        <v>0</v>
      </c>
      <c r="BH1776" s="245">
        <f>IF(N1776="sníž. přenesená",J1776,0)</f>
        <v>0</v>
      </c>
      <c r="BI1776" s="245">
        <f>IF(N1776="nulová",J1776,0)</f>
        <v>0</v>
      </c>
      <c r="BJ1776" s="18" t="s">
        <v>165</v>
      </c>
      <c r="BK1776" s="245">
        <f>ROUND(I1776*H1776,2)</f>
        <v>0</v>
      </c>
      <c r="BL1776" s="18" t="s">
        <v>2872</v>
      </c>
      <c r="BM1776" s="244" t="s">
        <v>2926</v>
      </c>
    </row>
    <row r="1777" s="2" customFormat="1" ht="16.5" customHeight="1">
      <c r="A1777" s="39"/>
      <c r="B1777" s="40"/>
      <c r="C1777" s="233" t="s">
        <v>1610</v>
      </c>
      <c r="D1777" s="233" t="s">
        <v>160</v>
      </c>
      <c r="E1777" s="234" t="s">
        <v>2927</v>
      </c>
      <c r="F1777" s="235" t="s">
        <v>2928</v>
      </c>
      <c r="G1777" s="236" t="s">
        <v>329</v>
      </c>
      <c r="H1777" s="237">
        <v>5</v>
      </c>
      <c r="I1777" s="238"/>
      <c r="J1777" s="239">
        <f>ROUND(I1777*H1777,2)</f>
        <v>0</v>
      </c>
      <c r="K1777" s="235" t="s">
        <v>1</v>
      </c>
      <c r="L1777" s="45"/>
      <c r="M1777" s="240" t="s">
        <v>1</v>
      </c>
      <c r="N1777" s="241" t="s">
        <v>40</v>
      </c>
      <c r="O1777" s="93"/>
      <c r="P1777" s="242">
        <f>O1777*H1777</f>
        <v>0</v>
      </c>
      <c r="Q1777" s="242">
        <v>0</v>
      </c>
      <c r="R1777" s="242">
        <f>Q1777*H1777</f>
        <v>0</v>
      </c>
      <c r="S1777" s="242">
        <v>0</v>
      </c>
      <c r="T1777" s="243">
        <f>S1777*H1777</f>
        <v>0</v>
      </c>
      <c r="U1777" s="39"/>
      <c r="V1777" s="39"/>
      <c r="W1777" s="39"/>
      <c r="X1777" s="39"/>
      <c r="Y1777" s="39"/>
      <c r="Z1777" s="39"/>
      <c r="AA1777" s="39"/>
      <c r="AB1777" s="39"/>
      <c r="AC1777" s="39"/>
      <c r="AD1777" s="39"/>
      <c r="AE1777" s="39"/>
      <c r="AR1777" s="244" t="s">
        <v>2872</v>
      </c>
      <c r="AT1777" s="244" t="s">
        <v>160</v>
      </c>
      <c r="AU1777" s="244" t="s">
        <v>79</v>
      </c>
      <c r="AY1777" s="18" t="s">
        <v>158</v>
      </c>
      <c r="BE1777" s="245">
        <f>IF(N1777="základní",J1777,0)</f>
        <v>0</v>
      </c>
      <c r="BF1777" s="245">
        <f>IF(N1777="snížená",J1777,0)</f>
        <v>0</v>
      </c>
      <c r="BG1777" s="245">
        <f>IF(N1777="zákl. přenesená",J1777,0)</f>
        <v>0</v>
      </c>
      <c r="BH1777" s="245">
        <f>IF(N1777="sníž. přenesená",J1777,0)</f>
        <v>0</v>
      </c>
      <c r="BI1777" s="245">
        <f>IF(N1777="nulová",J1777,0)</f>
        <v>0</v>
      </c>
      <c r="BJ1777" s="18" t="s">
        <v>165</v>
      </c>
      <c r="BK1777" s="245">
        <f>ROUND(I1777*H1777,2)</f>
        <v>0</v>
      </c>
      <c r="BL1777" s="18" t="s">
        <v>2872</v>
      </c>
      <c r="BM1777" s="244" t="s">
        <v>2929</v>
      </c>
    </row>
    <row r="1778" s="2" customFormat="1" ht="33" customHeight="1">
      <c r="A1778" s="39"/>
      <c r="B1778" s="40"/>
      <c r="C1778" s="279" t="s">
        <v>2930</v>
      </c>
      <c r="D1778" s="279" t="s">
        <v>355</v>
      </c>
      <c r="E1778" s="280" t="s">
        <v>2931</v>
      </c>
      <c r="F1778" s="281" t="s">
        <v>2932</v>
      </c>
      <c r="G1778" s="282" t="s">
        <v>329</v>
      </c>
      <c r="H1778" s="283">
        <v>1</v>
      </c>
      <c r="I1778" s="284"/>
      <c r="J1778" s="285">
        <f>ROUND(I1778*H1778,2)</f>
        <v>0</v>
      </c>
      <c r="K1778" s="281" t="s">
        <v>1</v>
      </c>
      <c r="L1778" s="286"/>
      <c r="M1778" s="287" t="s">
        <v>1</v>
      </c>
      <c r="N1778" s="288" t="s">
        <v>40</v>
      </c>
      <c r="O1778" s="93"/>
      <c r="P1778" s="242">
        <f>O1778*H1778</f>
        <v>0</v>
      </c>
      <c r="Q1778" s="242">
        <v>0</v>
      </c>
      <c r="R1778" s="242">
        <f>Q1778*H1778</f>
        <v>0</v>
      </c>
      <c r="S1778" s="242">
        <v>0</v>
      </c>
      <c r="T1778" s="243">
        <f>S1778*H1778</f>
        <v>0</v>
      </c>
      <c r="U1778" s="39"/>
      <c r="V1778" s="39"/>
      <c r="W1778" s="39"/>
      <c r="X1778" s="39"/>
      <c r="Y1778" s="39"/>
      <c r="Z1778" s="39"/>
      <c r="AA1778" s="39"/>
      <c r="AB1778" s="39"/>
      <c r="AC1778" s="39"/>
      <c r="AD1778" s="39"/>
      <c r="AE1778" s="39"/>
      <c r="AR1778" s="244" t="s">
        <v>2872</v>
      </c>
      <c r="AT1778" s="244" t="s">
        <v>355</v>
      </c>
      <c r="AU1778" s="244" t="s">
        <v>79</v>
      </c>
      <c r="AY1778" s="18" t="s">
        <v>158</v>
      </c>
      <c r="BE1778" s="245">
        <f>IF(N1778="základní",J1778,0)</f>
        <v>0</v>
      </c>
      <c r="BF1778" s="245">
        <f>IF(N1778="snížená",J1778,0)</f>
        <v>0</v>
      </c>
      <c r="BG1778" s="245">
        <f>IF(N1778="zákl. přenesená",J1778,0)</f>
        <v>0</v>
      </c>
      <c r="BH1778" s="245">
        <f>IF(N1778="sníž. přenesená",J1778,0)</f>
        <v>0</v>
      </c>
      <c r="BI1778" s="245">
        <f>IF(N1778="nulová",J1778,0)</f>
        <v>0</v>
      </c>
      <c r="BJ1778" s="18" t="s">
        <v>165</v>
      </c>
      <c r="BK1778" s="245">
        <f>ROUND(I1778*H1778,2)</f>
        <v>0</v>
      </c>
      <c r="BL1778" s="18" t="s">
        <v>2872</v>
      </c>
      <c r="BM1778" s="244" t="s">
        <v>2933</v>
      </c>
    </row>
    <row r="1779" s="2" customFormat="1" ht="33" customHeight="1">
      <c r="A1779" s="39"/>
      <c r="B1779" s="40"/>
      <c r="C1779" s="279" t="s">
        <v>1613</v>
      </c>
      <c r="D1779" s="279" t="s">
        <v>355</v>
      </c>
      <c r="E1779" s="280" t="s">
        <v>2934</v>
      </c>
      <c r="F1779" s="281" t="s">
        <v>2935</v>
      </c>
      <c r="G1779" s="282" t="s">
        <v>329</v>
      </c>
      <c r="H1779" s="283">
        <v>2</v>
      </c>
      <c r="I1779" s="284"/>
      <c r="J1779" s="285">
        <f>ROUND(I1779*H1779,2)</f>
        <v>0</v>
      </c>
      <c r="K1779" s="281" t="s">
        <v>1</v>
      </c>
      <c r="L1779" s="286"/>
      <c r="M1779" s="287" t="s">
        <v>1</v>
      </c>
      <c r="N1779" s="288" t="s">
        <v>40</v>
      </c>
      <c r="O1779" s="93"/>
      <c r="P1779" s="242">
        <f>O1779*H1779</f>
        <v>0</v>
      </c>
      <c r="Q1779" s="242">
        <v>0</v>
      </c>
      <c r="R1779" s="242">
        <f>Q1779*H1779</f>
        <v>0</v>
      </c>
      <c r="S1779" s="242">
        <v>0</v>
      </c>
      <c r="T1779" s="243">
        <f>S1779*H1779</f>
        <v>0</v>
      </c>
      <c r="U1779" s="39"/>
      <c r="V1779" s="39"/>
      <c r="W1779" s="39"/>
      <c r="X1779" s="39"/>
      <c r="Y1779" s="39"/>
      <c r="Z1779" s="39"/>
      <c r="AA1779" s="39"/>
      <c r="AB1779" s="39"/>
      <c r="AC1779" s="39"/>
      <c r="AD1779" s="39"/>
      <c r="AE1779" s="39"/>
      <c r="AR1779" s="244" t="s">
        <v>2872</v>
      </c>
      <c r="AT1779" s="244" t="s">
        <v>355</v>
      </c>
      <c r="AU1779" s="244" t="s">
        <v>79</v>
      </c>
      <c r="AY1779" s="18" t="s">
        <v>158</v>
      </c>
      <c r="BE1779" s="245">
        <f>IF(N1779="základní",J1779,0)</f>
        <v>0</v>
      </c>
      <c r="BF1779" s="245">
        <f>IF(N1779="snížená",J1779,0)</f>
        <v>0</v>
      </c>
      <c r="BG1779" s="245">
        <f>IF(N1779="zákl. přenesená",J1779,0)</f>
        <v>0</v>
      </c>
      <c r="BH1779" s="245">
        <f>IF(N1779="sníž. přenesená",J1779,0)</f>
        <v>0</v>
      </c>
      <c r="BI1779" s="245">
        <f>IF(N1779="nulová",J1779,0)</f>
        <v>0</v>
      </c>
      <c r="BJ1779" s="18" t="s">
        <v>165</v>
      </c>
      <c r="BK1779" s="245">
        <f>ROUND(I1779*H1779,2)</f>
        <v>0</v>
      </c>
      <c r="BL1779" s="18" t="s">
        <v>2872</v>
      </c>
      <c r="BM1779" s="244" t="s">
        <v>2936</v>
      </c>
    </row>
    <row r="1780" s="2" customFormat="1" ht="33" customHeight="1">
      <c r="A1780" s="39"/>
      <c r="B1780" s="40"/>
      <c r="C1780" s="279" t="s">
        <v>2937</v>
      </c>
      <c r="D1780" s="279" t="s">
        <v>355</v>
      </c>
      <c r="E1780" s="280" t="s">
        <v>2938</v>
      </c>
      <c r="F1780" s="281" t="s">
        <v>2939</v>
      </c>
      <c r="G1780" s="282" t="s">
        <v>329</v>
      </c>
      <c r="H1780" s="283">
        <v>2</v>
      </c>
      <c r="I1780" s="284"/>
      <c r="J1780" s="285">
        <f>ROUND(I1780*H1780,2)</f>
        <v>0</v>
      </c>
      <c r="K1780" s="281" t="s">
        <v>1</v>
      </c>
      <c r="L1780" s="286"/>
      <c r="M1780" s="287" t="s">
        <v>1</v>
      </c>
      <c r="N1780" s="288" t="s">
        <v>40</v>
      </c>
      <c r="O1780" s="93"/>
      <c r="P1780" s="242">
        <f>O1780*H1780</f>
        <v>0</v>
      </c>
      <c r="Q1780" s="242">
        <v>0</v>
      </c>
      <c r="R1780" s="242">
        <f>Q1780*H1780</f>
        <v>0</v>
      </c>
      <c r="S1780" s="242">
        <v>0</v>
      </c>
      <c r="T1780" s="243">
        <f>S1780*H1780</f>
        <v>0</v>
      </c>
      <c r="U1780" s="39"/>
      <c r="V1780" s="39"/>
      <c r="W1780" s="39"/>
      <c r="X1780" s="39"/>
      <c r="Y1780" s="39"/>
      <c r="Z1780" s="39"/>
      <c r="AA1780" s="39"/>
      <c r="AB1780" s="39"/>
      <c r="AC1780" s="39"/>
      <c r="AD1780" s="39"/>
      <c r="AE1780" s="39"/>
      <c r="AR1780" s="244" t="s">
        <v>2872</v>
      </c>
      <c r="AT1780" s="244" t="s">
        <v>355</v>
      </c>
      <c r="AU1780" s="244" t="s">
        <v>79</v>
      </c>
      <c r="AY1780" s="18" t="s">
        <v>158</v>
      </c>
      <c r="BE1780" s="245">
        <f>IF(N1780="základní",J1780,0)</f>
        <v>0</v>
      </c>
      <c r="BF1780" s="245">
        <f>IF(N1780="snížená",J1780,0)</f>
        <v>0</v>
      </c>
      <c r="BG1780" s="245">
        <f>IF(N1780="zákl. přenesená",J1780,0)</f>
        <v>0</v>
      </c>
      <c r="BH1780" s="245">
        <f>IF(N1780="sníž. přenesená",J1780,0)</f>
        <v>0</v>
      </c>
      <c r="BI1780" s="245">
        <f>IF(N1780="nulová",J1780,0)</f>
        <v>0</v>
      </c>
      <c r="BJ1780" s="18" t="s">
        <v>165</v>
      </c>
      <c r="BK1780" s="245">
        <f>ROUND(I1780*H1780,2)</f>
        <v>0</v>
      </c>
      <c r="BL1780" s="18" t="s">
        <v>2872</v>
      </c>
      <c r="BM1780" s="244" t="s">
        <v>2940</v>
      </c>
    </row>
    <row r="1781" s="2" customFormat="1" ht="33" customHeight="1">
      <c r="A1781" s="39"/>
      <c r="B1781" s="40"/>
      <c r="C1781" s="233" t="s">
        <v>1617</v>
      </c>
      <c r="D1781" s="233" t="s">
        <v>160</v>
      </c>
      <c r="E1781" s="234" t="s">
        <v>2941</v>
      </c>
      <c r="F1781" s="235" t="s">
        <v>2942</v>
      </c>
      <c r="G1781" s="236" t="s">
        <v>329</v>
      </c>
      <c r="H1781" s="237">
        <v>1</v>
      </c>
      <c r="I1781" s="238"/>
      <c r="J1781" s="239">
        <f>ROUND(I1781*H1781,2)</f>
        <v>0</v>
      </c>
      <c r="K1781" s="235" t="s">
        <v>1</v>
      </c>
      <c r="L1781" s="45"/>
      <c r="M1781" s="240" t="s">
        <v>1</v>
      </c>
      <c r="N1781" s="241" t="s">
        <v>40</v>
      </c>
      <c r="O1781" s="93"/>
      <c r="P1781" s="242">
        <f>O1781*H1781</f>
        <v>0</v>
      </c>
      <c r="Q1781" s="242">
        <v>0</v>
      </c>
      <c r="R1781" s="242">
        <f>Q1781*H1781</f>
        <v>0</v>
      </c>
      <c r="S1781" s="242">
        <v>0</v>
      </c>
      <c r="T1781" s="243">
        <f>S1781*H1781</f>
        <v>0</v>
      </c>
      <c r="U1781" s="39"/>
      <c r="V1781" s="39"/>
      <c r="W1781" s="39"/>
      <c r="X1781" s="39"/>
      <c r="Y1781" s="39"/>
      <c r="Z1781" s="39"/>
      <c r="AA1781" s="39"/>
      <c r="AB1781" s="39"/>
      <c r="AC1781" s="39"/>
      <c r="AD1781" s="39"/>
      <c r="AE1781" s="39"/>
      <c r="AR1781" s="244" t="s">
        <v>2872</v>
      </c>
      <c r="AT1781" s="244" t="s">
        <v>160</v>
      </c>
      <c r="AU1781" s="244" t="s">
        <v>79</v>
      </c>
      <c r="AY1781" s="18" t="s">
        <v>158</v>
      </c>
      <c r="BE1781" s="245">
        <f>IF(N1781="základní",J1781,0)</f>
        <v>0</v>
      </c>
      <c r="BF1781" s="245">
        <f>IF(N1781="snížená",J1781,0)</f>
        <v>0</v>
      </c>
      <c r="BG1781" s="245">
        <f>IF(N1781="zákl. přenesená",J1781,0)</f>
        <v>0</v>
      </c>
      <c r="BH1781" s="245">
        <f>IF(N1781="sníž. přenesená",J1781,0)</f>
        <v>0</v>
      </c>
      <c r="BI1781" s="245">
        <f>IF(N1781="nulová",J1781,0)</f>
        <v>0</v>
      </c>
      <c r="BJ1781" s="18" t="s">
        <v>165</v>
      </c>
      <c r="BK1781" s="245">
        <f>ROUND(I1781*H1781,2)</f>
        <v>0</v>
      </c>
      <c r="BL1781" s="18" t="s">
        <v>2872</v>
      </c>
      <c r="BM1781" s="244" t="s">
        <v>2943</v>
      </c>
    </row>
    <row r="1782" s="2" customFormat="1" ht="55.5" customHeight="1">
      <c r="A1782" s="39"/>
      <c r="B1782" s="40"/>
      <c r="C1782" s="279" t="s">
        <v>2944</v>
      </c>
      <c r="D1782" s="279" t="s">
        <v>355</v>
      </c>
      <c r="E1782" s="280" t="s">
        <v>2945</v>
      </c>
      <c r="F1782" s="281" t="s">
        <v>2946</v>
      </c>
      <c r="G1782" s="282" t="s">
        <v>329</v>
      </c>
      <c r="H1782" s="283">
        <v>1</v>
      </c>
      <c r="I1782" s="284"/>
      <c r="J1782" s="285">
        <f>ROUND(I1782*H1782,2)</f>
        <v>0</v>
      </c>
      <c r="K1782" s="281" t="s">
        <v>1</v>
      </c>
      <c r="L1782" s="286"/>
      <c r="M1782" s="287" t="s">
        <v>1</v>
      </c>
      <c r="N1782" s="288" t="s">
        <v>40</v>
      </c>
      <c r="O1782" s="93"/>
      <c r="P1782" s="242">
        <f>O1782*H1782</f>
        <v>0</v>
      </c>
      <c r="Q1782" s="242">
        <v>0</v>
      </c>
      <c r="R1782" s="242">
        <f>Q1782*H1782</f>
        <v>0</v>
      </c>
      <c r="S1782" s="242">
        <v>0</v>
      </c>
      <c r="T1782" s="243">
        <f>S1782*H1782</f>
        <v>0</v>
      </c>
      <c r="U1782" s="39"/>
      <c r="V1782" s="39"/>
      <c r="W1782" s="39"/>
      <c r="X1782" s="39"/>
      <c r="Y1782" s="39"/>
      <c r="Z1782" s="39"/>
      <c r="AA1782" s="39"/>
      <c r="AB1782" s="39"/>
      <c r="AC1782" s="39"/>
      <c r="AD1782" s="39"/>
      <c r="AE1782" s="39"/>
      <c r="AR1782" s="244" t="s">
        <v>2872</v>
      </c>
      <c r="AT1782" s="244" t="s">
        <v>355</v>
      </c>
      <c r="AU1782" s="244" t="s">
        <v>79</v>
      </c>
      <c r="AY1782" s="18" t="s">
        <v>158</v>
      </c>
      <c r="BE1782" s="245">
        <f>IF(N1782="základní",J1782,0)</f>
        <v>0</v>
      </c>
      <c r="BF1782" s="245">
        <f>IF(N1782="snížená",J1782,0)</f>
        <v>0</v>
      </c>
      <c r="BG1782" s="245">
        <f>IF(N1782="zákl. přenesená",J1782,0)</f>
        <v>0</v>
      </c>
      <c r="BH1782" s="245">
        <f>IF(N1782="sníž. přenesená",J1782,0)</f>
        <v>0</v>
      </c>
      <c r="BI1782" s="245">
        <f>IF(N1782="nulová",J1782,0)</f>
        <v>0</v>
      </c>
      <c r="BJ1782" s="18" t="s">
        <v>165</v>
      </c>
      <c r="BK1782" s="245">
        <f>ROUND(I1782*H1782,2)</f>
        <v>0</v>
      </c>
      <c r="BL1782" s="18" t="s">
        <v>2872</v>
      </c>
      <c r="BM1782" s="244" t="s">
        <v>2947</v>
      </c>
    </row>
    <row r="1783" s="2" customFormat="1" ht="44.25" customHeight="1">
      <c r="A1783" s="39"/>
      <c r="B1783" s="40"/>
      <c r="C1783" s="279" t="s">
        <v>1620</v>
      </c>
      <c r="D1783" s="279" t="s">
        <v>355</v>
      </c>
      <c r="E1783" s="280" t="s">
        <v>2948</v>
      </c>
      <c r="F1783" s="281" t="s">
        <v>2949</v>
      </c>
      <c r="G1783" s="282" t="s">
        <v>329</v>
      </c>
      <c r="H1783" s="283">
        <v>1</v>
      </c>
      <c r="I1783" s="284"/>
      <c r="J1783" s="285">
        <f>ROUND(I1783*H1783,2)</f>
        <v>0</v>
      </c>
      <c r="K1783" s="281" t="s">
        <v>1</v>
      </c>
      <c r="L1783" s="286"/>
      <c r="M1783" s="287" t="s">
        <v>1</v>
      </c>
      <c r="N1783" s="288" t="s">
        <v>40</v>
      </c>
      <c r="O1783" s="93"/>
      <c r="P1783" s="242">
        <f>O1783*H1783</f>
        <v>0</v>
      </c>
      <c r="Q1783" s="242">
        <v>0</v>
      </c>
      <c r="R1783" s="242">
        <f>Q1783*H1783</f>
        <v>0</v>
      </c>
      <c r="S1783" s="242">
        <v>0</v>
      </c>
      <c r="T1783" s="243">
        <f>S1783*H1783</f>
        <v>0</v>
      </c>
      <c r="U1783" s="39"/>
      <c r="V1783" s="39"/>
      <c r="W1783" s="39"/>
      <c r="X1783" s="39"/>
      <c r="Y1783" s="39"/>
      <c r="Z1783" s="39"/>
      <c r="AA1783" s="39"/>
      <c r="AB1783" s="39"/>
      <c r="AC1783" s="39"/>
      <c r="AD1783" s="39"/>
      <c r="AE1783" s="39"/>
      <c r="AR1783" s="244" t="s">
        <v>2872</v>
      </c>
      <c r="AT1783" s="244" t="s">
        <v>355</v>
      </c>
      <c r="AU1783" s="244" t="s">
        <v>79</v>
      </c>
      <c r="AY1783" s="18" t="s">
        <v>158</v>
      </c>
      <c r="BE1783" s="245">
        <f>IF(N1783="základní",J1783,0)</f>
        <v>0</v>
      </c>
      <c r="BF1783" s="245">
        <f>IF(N1783="snížená",J1783,0)</f>
        <v>0</v>
      </c>
      <c r="BG1783" s="245">
        <f>IF(N1783="zákl. přenesená",J1783,0)</f>
        <v>0</v>
      </c>
      <c r="BH1783" s="245">
        <f>IF(N1783="sníž. přenesená",J1783,0)</f>
        <v>0</v>
      </c>
      <c r="BI1783" s="245">
        <f>IF(N1783="nulová",J1783,0)</f>
        <v>0</v>
      </c>
      <c r="BJ1783" s="18" t="s">
        <v>165</v>
      </c>
      <c r="BK1783" s="245">
        <f>ROUND(I1783*H1783,2)</f>
        <v>0</v>
      </c>
      <c r="BL1783" s="18" t="s">
        <v>2872</v>
      </c>
      <c r="BM1783" s="244" t="s">
        <v>2950</v>
      </c>
    </row>
    <row r="1784" s="2" customFormat="1" ht="21.75" customHeight="1">
      <c r="A1784" s="39"/>
      <c r="B1784" s="40"/>
      <c r="C1784" s="233" t="s">
        <v>2951</v>
      </c>
      <c r="D1784" s="233" t="s">
        <v>160</v>
      </c>
      <c r="E1784" s="234" t="s">
        <v>2952</v>
      </c>
      <c r="F1784" s="235" t="s">
        <v>2953</v>
      </c>
      <c r="G1784" s="236" t="s">
        <v>329</v>
      </c>
      <c r="H1784" s="237">
        <v>1</v>
      </c>
      <c r="I1784" s="238"/>
      <c r="J1784" s="239">
        <f>ROUND(I1784*H1784,2)</f>
        <v>0</v>
      </c>
      <c r="K1784" s="235" t="s">
        <v>1</v>
      </c>
      <c r="L1784" s="45"/>
      <c r="M1784" s="240" t="s">
        <v>1</v>
      </c>
      <c r="N1784" s="241" t="s">
        <v>40</v>
      </c>
      <c r="O1784" s="93"/>
      <c r="P1784" s="242">
        <f>O1784*H1784</f>
        <v>0</v>
      </c>
      <c r="Q1784" s="242">
        <v>0</v>
      </c>
      <c r="R1784" s="242">
        <f>Q1784*H1784</f>
        <v>0</v>
      </c>
      <c r="S1784" s="242">
        <v>0</v>
      </c>
      <c r="T1784" s="243">
        <f>S1784*H1784</f>
        <v>0</v>
      </c>
      <c r="U1784" s="39"/>
      <c r="V1784" s="39"/>
      <c r="W1784" s="39"/>
      <c r="X1784" s="39"/>
      <c r="Y1784" s="39"/>
      <c r="Z1784" s="39"/>
      <c r="AA1784" s="39"/>
      <c r="AB1784" s="39"/>
      <c r="AC1784" s="39"/>
      <c r="AD1784" s="39"/>
      <c r="AE1784" s="39"/>
      <c r="AR1784" s="244" t="s">
        <v>2872</v>
      </c>
      <c r="AT1784" s="244" t="s">
        <v>160</v>
      </c>
      <c r="AU1784" s="244" t="s">
        <v>79</v>
      </c>
      <c r="AY1784" s="18" t="s">
        <v>158</v>
      </c>
      <c r="BE1784" s="245">
        <f>IF(N1784="základní",J1784,0)</f>
        <v>0</v>
      </c>
      <c r="BF1784" s="245">
        <f>IF(N1784="snížená",J1784,0)</f>
        <v>0</v>
      </c>
      <c r="BG1784" s="245">
        <f>IF(N1784="zákl. přenesená",J1784,0)</f>
        <v>0</v>
      </c>
      <c r="BH1784" s="245">
        <f>IF(N1784="sníž. přenesená",J1784,0)</f>
        <v>0</v>
      </c>
      <c r="BI1784" s="245">
        <f>IF(N1784="nulová",J1784,0)</f>
        <v>0</v>
      </c>
      <c r="BJ1784" s="18" t="s">
        <v>165</v>
      </c>
      <c r="BK1784" s="245">
        <f>ROUND(I1784*H1784,2)</f>
        <v>0</v>
      </c>
      <c r="BL1784" s="18" t="s">
        <v>2872</v>
      </c>
      <c r="BM1784" s="244" t="s">
        <v>2954</v>
      </c>
    </row>
    <row r="1785" s="2" customFormat="1" ht="21.75" customHeight="1">
      <c r="A1785" s="39"/>
      <c r="B1785" s="40"/>
      <c r="C1785" s="279" t="s">
        <v>2955</v>
      </c>
      <c r="D1785" s="279" t="s">
        <v>355</v>
      </c>
      <c r="E1785" s="280" t="s">
        <v>2956</v>
      </c>
      <c r="F1785" s="281" t="s">
        <v>2957</v>
      </c>
      <c r="G1785" s="282" t="s">
        <v>329</v>
      </c>
      <c r="H1785" s="283">
        <v>1</v>
      </c>
      <c r="I1785" s="284"/>
      <c r="J1785" s="285">
        <f>ROUND(I1785*H1785,2)</f>
        <v>0</v>
      </c>
      <c r="K1785" s="281" t="s">
        <v>1</v>
      </c>
      <c r="L1785" s="286"/>
      <c r="M1785" s="287" t="s">
        <v>1</v>
      </c>
      <c r="N1785" s="288" t="s">
        <v>40</v>
      </c>
      <c r="O1785" s="93"/>
      <c r="P1785" s="242">
        <f>O1785*H1785</f>
        <v>0</v>
      </c>
      <c r="Q1785" s="242">
        <v>0</v>
      </c>
      <c r="R1785" s="242">
        <f>Q1785*H1785</f>
        <v>0</v>
      </c>
      <c r="S1785" s="242">
        <v>0</v>
      </c>
      <c r="T1785" s="243">
        <f>S1785*H1785</f>
        <v>0</v>
      </c>
      <c r="U1785" s="39"/>
      <c r="V1785" s="39"/>
      <c r="W1785" s="39"/>
      <c r="X1785" s="39"/>
      <c r="Y1785" s="39"/>
      <c r="Z1785" s="39"/>
      <c r="AA1785" s="39"/>
      <c r="AB1785" s="39"/>
      <c r="AC1785" s="39"/>
      <c r="AD1785" s="39"/>
      <c r="AE1785" s="39"/>
      <c r="AR1785" s="244" t="s">
        <v>2872</v>
      </c>
      <c r="AT1785" s="244" t="s">
        <v>355</v>
      </c>
      <c r="AU1785" s="244" t="s">
        <v>79</v>
      </c>
      <c r="AY1785" s="18" t="s">
        <v>158</v>
      </c>
      <c r="BE1785" s="245">
        <f>IF(N1785="základní",J1785,0)</f>
        <v>0</v>
      </c>
      <c r="BF1785" s="245">
        <f>IF(N1785="snížená",J1785,0)</f>
        <v>0</v>
      </c>
      <c r="BG1785" s="245">
        <f>IF(N1785="zákl. přenesená",J1785,0)</f>
        <v>0</v>
      </c>
      <c r="BH1785" s="245">
        <f>IF(N1785="sníž. přenesená",J1785,0)</f>
        <v>0</v>
      </c>
      <c r="BI1785" s="245">
        <f>IF(N1785="nulová",J1785,0)</f>
        <v>0</v>
      </c>
      <c r="BJ1785" s="18" t="s">
        <v>165</v>
      </c>
      <c r="BK1785" s="245">
        <f>ROUND(I1785*H1785,2)</f>
        <v>0</v>
      </c>
      <c r="BL1785" s="18" t="s">
        <v>2872</v>
      </c>
      <c r="BM1785" s="244" t="s">
        <v>2958</v>
      </c>
    </row>
    <row r="1786" s="2" customFormat="1" ht="16.5" customHeight="1">
      <c r="A1786" s="39"/>
      <c r="B1786" s="40"/>
      <c r="C1786" s="233" t="s">
        <v>2959</v>
      </c>
      <c r="D1786" s="233" t="s">
        <v>160</v>
      </c>
      <c r="E1786" s="234" t="s">
        <v>2960</v>
      </c>
      <c r="F1786" s="235" t="s">
        <v>2961</v>
      </c>
      <c r="G1786" s="236" t="s">
        <v>329</v>
      </c>
      <c r="H1786" s="237">
        <v>1</v>
      </c>
      <c r="I1786" s="238"/>
      <c r="J1786" s="239">
        <f>ROUND(I1786*H1786,2)</f>
        <v>0</v>
      </c>
      <c r="K1786" s="235" t="s">
        <v>1</v>
      </c>
      <c r="L1786" s="45"/>
      <c r="M1786" s="240" t="s">
        <v>1</v>
      </c>
      <c r="N1786" s="241" t="s">
        <v>40</v>
      </c>
      <c r="O1786" s="93"/>
      <c r="P1786" s="242">
        <f>O1786*H1786</f>
        <v>0</v>
      </c>
      <c r="Q1786" s="242">
        <v>0</v>
      </c>
      <c r="R1786" s="242">
        <f>Q1786*H1786</f>
        <v>0</v>
      </c>
      <c r="S1786" s="242">
        <v>0</v>
      </c>
      <c r="T1786" s="243">
        <f>S1786*H1786</f>
        <v>0</v>
      </c>
      <c r="U1786" s="39"/>
      <c r="V1786" s="39"/>
      <c r="W1786" s="39"/>
      <c r="X1786" s="39"/>
      <c r="Y1786" s="39"/>
      <c r="Z1786" s="39"/>
      <c r="AA1786" s="39"/>
      <c r="AB1786" s="39"/>
      <c r="AC1786" s="39"/>
      <c r="AD1786" s="39"/>
      <c r="AE1786" s="39"/>
      <c r="AR1786" s="244" t="s">
        <v>2872</v>
      </c>
      <c r="AT1786" s="244" t="s">
        <v>160</v>
      </c>
      <c r="AU1786" s="244" t="s">
        <v>79</v>
      </c>
      <c r="AY1786" s="18" t="s">
        <v>158</v>
      </c>
      <c r="BE1786" s="245">
        <f>IF(N1786="základní",J1786,0)</f>
        <v>0</v>
      </c>
      <c r="BF1786" s="245">
        <f>IF(N1786="snížená",J1786,0)</f>
        <v>0</v>
      </c>
      <c r="BG1786" s="245">
        <f>IF(N1786="zákl. přenesená",J1786,0)</f>
        <v>0</v>
      </c>
      <c r="BH1786" s="245">
        <f>IF(N1786="sníž. přenesená",J1786,0)</f>
        <v>0</v>
      </c>
      <c r="BI1786" s="245">
        <f>IF(N1786="nulová",J1786,0)</f>
        <v>0</v>
      </c>
      <c r="BJ1786" s="18" t="s">
        <v>165</v>
      </c>
      <c r="BK1786" s="245">
        <f>ROUND(I1786*H1786,2)</f>
        <v>0</v>
      </c>
      <c r="BL1786" s="18" t="s">
        <v>2872</v>
      </c>
      <c r="BM1786" s="244" t="s">
        <v>2962</v>
      </c>
    </row>
    <row r="1787" s="2" customFormat="1" ht="33" customHeight="1">
      <c r="A1787" s="39"/>
      <c r="B1787" s="40"/>
      <c r="C1787" s="279" t="s">
        <v>1629</v>
      </c>
      <c r="D1787" s="279" t="s">
        <v>355</v>
      </c>
      <c r="E1787" s="280" t="s">
        <v>2963</v>
      </c>
      <c r="F1787" s="281" t="s">
        <v>2964</v>
      </c>
      <c r="G1787" s="282" t="s">
        <v>329</v>
      </c>
      <c r="H1787" s="283">
        <v>1</v>
      </c>
      <c r="I1787" s="284"/>
      <c r="J1787" s="285">
        <f>ROUND(I1787*H1787,2)</f>
        <v>0</v>
      </c>
      <c r="K1787" s="281" t="s">
        <v>1</v>
      </c>
      <c r="L1787" s="286"/>
      <c r="M1787" s="287" t="s">
        <v>1</v>
      </c>
      <c r="N1787" s="288" t="s">
        <v>40</v>
      </c>
      <c r="O1787" s="93"/>
      <c r="P1787" s="242">
        <f>O1787*H1787</f>
        <v>0</v>
      </c>
      <c r="Q1787" s="242">
        <v>0</v>
      </c>
      <c r="R1787" s="242">
        <f>Q1787*H1787</f>
        <v>0</v>
      </c>
      <c r="S1787" s="242">
        <v>0</v>
      </c>
      <c r="T1787" s="243">
        <f>S1787*H1787</f>
        <v>0</v>
      </c>
      <c r="U1787" s="39"/>
      <c r="V1787" s="39"/>
      <c r="W1787" s="39"/>
      <c r="X1787" s="39"/>
      <c r="Y1787" s="39"/>
      <c r="Z1787" s="39"/>
      <c r="AA1787" s="39"/>
      <c r="AB1787" s="39"/>
      <c r="AC1787" s="39"/>
      <c r="AD1787" s="39"/>
      <c r="AE1787" s="39"/>
      <c r="AR1787" s="244" t="s">
        <v>2872</v>
      </c>
      <c r="AT1787" s="244" t="s">
        <v>355</v>
      </c>
      <c r="AU1787" s="244" t="s">
        <v>79</v>
      </c>
      <c r="AY1787" s="18" t="s">
        <v>158</v>
      </c>
      <c r="BE1787" s="245">
        <f>IF(N1787="základní",J1787,0)</f>
        <v>0</v>
      </c>
      <c r="BF1787" s="245">
        <f>IF(N1787="snížená",J1787,0)</f>
        <v>0</v>
      </c>
      <c r="BG1787" s="245">
        <f>IF(N1787="zákl. přenesená",J1787,0)</f>
        <v>0</v>
      </c>
      <c r="BH1787" s="245">
        <f>IF(N1787="sníž. přenesená",J1787,0)</f>
        <v>0</v>
      </c>
      <c r="BI1787" s="245">
        <f>IF(N1787="nulová",J1787,0)</f>
        <v>0</v>
      </c>
      <c r="BJ1787" s="18" t="s">
        <v>165</v>
      </c>
      <c r="BK1787" s="245">
        <f>ROUND(I1787*H1787,2)</f>
        <v>0</v>
      </c>
      <c r="BL1787" s="18" t="s">
        <v>2872</v>
      </c>
      <c r="BM1787" s="244" t="s">
        <v>2965</v>
      </c>
    </row>
    <row r="1788" s="2" customFormat="1" ht="21.75" customHeight="1">
      <c r="A1788" s="39"/>
      <c r="B1788" s="40"/>
      <c r="C1788" s="233" t="s">
        <v>2966</v>
      </c>
      <c r="D1788" s="233" t="s">
        <v>160</v>
      </c>
      <c r="E1788" s="234" t="s">
        <v>2967</v>
      </c>
      <c r="F1788" s="235" t="s">
        <v>2968</v>
      </c>
      <c r="G1788" s="236" t="s">
        <v>329</v>
      </c>
      <c r="H1788" s="237">
        <v>1</v>
      </c>
      <c r="I1788" s="238"/>
      <c r="J1788" s="239">
        <f>ROUND(I1788*H1788,2)</f>
        <v>0</v>
      </c>
      <c r="K1788" s="235" t="s">
        <v>1</v>
      </c>
      <c r="L1788" s="45"/>
      <c r="M1788" s="240" t="s">
        <v>1</v>
      </c>
      <c r="N1788" s="241" t="s">
        <v>40</v>
      </c>
      <c r="O1788" s="93"/>
      <c r="P1788" s="242">
        <f>O1788*H1788</f>
        <v>0</v>
      </c>
      <c r="Q1788" s="242">
        <v>0</v>
      </c>
      <c r="R1788" s="242">
        <f>Q1788*H1788</f>
        <v>0</v>
      </c>
      <c r="S1788" s="242">
        <v>0</v>
      </c>
      <c r="T1788" s="243">
        <f>S1788*H1788</f>
        <v>0</v>
      </c>
      <c r="U1788" s="39"/>
      <c r="V1788" s="39"/>
      <c r="W1788" s="39"/>
      <c r="X1788" s="39"/>
      <c r="Y1788" s="39"/>
      <c r="Z1788" s="39"/>
      <c r="AA1788" s="39"/>
      <c r="AB1788" s="39"/>
      <c r="AC1788" s="39"/>
      <c r="AD1788" s="39"/>
      <c r="AE1788" s="39"/>
      <c r="AR1788" s="244" t="s">
        <v>2872</v>
      </c>
      <c r="AT1788" s="244" t="s">
        <v>160</v>
      </c>
      <c r="AU1788" s="244" t="s">
        <v>79</v>
      </c>
      <c r="AY1788" s="18" t="s">
        <v>158</v>
      </c>
      <c r="BE1788" s="245">
        <f>IF(N1788="základní",J1788,0)</f>
        <v>0</v>
      </c>
      <c r="BF1788" s="245">
        <f>IF(N1788="snížená",J1788,0)</f>
        <v>0</v>
      </c>
      <c r="BG1788" s="245">
        <f>IF(N1788="zákl. přenesená",J1788,0)</f>
        <v>0</v>
      </c>
      <c r="BH1788" s="245">
        <f>IF(N1788="sníž. přenesená",J1788,0)</f>
        <v>0</v>
      </c>
      <c r="BI1788" s="245">
        <f>IF(N1788="nulová",J1788,0)</f>
        <v>0</v>
      </c>
      <c r="BJ1788" s="18" t="s">
        <v>165</v>
      </c>
      <c r="BK1788" s="245">
        <f>ROUND(I1788*H1788,2)</f>
        <v>0</v>
      </c>
      <c r="BL1788" s="18" t="s">
        <v>2872</v>
      </c>
      <c r="BM1788" s="244" t="s">
        <v>2969</v>
      </c>
    </row>
    <row r="1789" s="2" customFormat="1" ht="33" customHeight="1">
      <c r="A1789" s="39"/>
      <c r="B1789" s="40"/>
      <c r="C1789" s="279" t="s">
        <v>1633</v>
      </c>
      <c r="D1789" s="279" t="s">
        <v>355</v>
      </c>
      <c r="E1789" s="280" t="s">
        <v>2970</v>
      </c>
      <c r="F1789" s="281" t="s">
        <v>2971</v>
      </c>
      <c r="G1789" s="282" t="s">
        <v>329</v>
      </c>
      <c r="H1789" s="283">
        <v>1</v>
      </c>
      <c r="I1789" s="284"/>
      <c r="J1789" s="285">
        <f>ROUND(I1789*H1789,2)</f>
        <v>0</v>
      </c>
      <c r="K1789" s="281" t="s">
        <v>1</v>
      </c>
      <c r="L1789" s="286"/>
      <c r="M1789" s="287" t="s">
        <v>1</v>
      </c>
      <c r="N1789" s="288" t="s">
        <v>40</v>
      </c>
      <c r="O1789" s="93"/>
      <c r="P1789" s="242">
        <f>O1789*H1789</f>
        <v>0</v>
      </c>
      <c r="Q1789" s="242">
        <v>0</v>
      </c>
      <c r="R1789" s="242">
        <f>Q1789*H1789</f>
        <v>0</v>
      </c>
      <c r="S1789" s="242">
        <v>0</v>
      </c>
      <c r="T1789" s="243">
        <f>S1789*H1789</f>
        <v>0</v>
      </c>
      <c r="U1789" s="39"/>
      <c r="V1789" s="39"/>
      <c r="W1789" s="39"/>
      <c r="X1789" s="39"/>
      <c r="Y1789" s="39"/>
      <c r="Z1789" s="39"/>
      <c r="AA1789" s="39"/>
      <c r="AB1789" s="39"/>
      <c r="AC1789" s="39"/>
      <c r="AD1789" s="39"/>
      <c r="AE1789" s="39"/>
      <c r="AR1789" s="244" t="s">
        <v>2872</v>
      </c>
      <c r="AT1789" s="244" t="s">
        <v>355</v>
      </c>
      <c r="AU1789" s="244" t="s">
        <v>79</v>
      </c>
      <c r="AY1789" s="18" t="s">
        <v>158</v>
      </c>
      <c r="BE1789" s="245">
        <f>IF(N1789="základní",J1789,0)</f>
        <v>0</v>
      </c>
      <c r="BF1789" s="245">
        <f>IF(N1789="snížená",J1789,0)</f>
        <v>0</v>
      </c>
      <c r="BG1789" s="245">
        <f>IF(N1789="zákl. přenesená",J1789,0)</f>
        <v>0</v>
      </c>
      <c r="BH1789" s="245">
        <f>IF(N1789="sníž. přenesená",J1789,0)</f>
        <v>0</v>
      </c>
      <c r="BI1789" s="245">
        <f>IF(N1789="nulová",J1789,0)</f>
        <v>0</v>
      </c>
      <c r="BJ1789" s="18" t="s">
        <v>165</v>
      </c>
      <c r="BK1789" s="245">
        <f>ROUND(I1789*H1789,2)</f>
        <v>0</v>
      </c>
      <c r="BL1789" s="18" t="s">
        <v>2872</v>
      </c>
      <c r="BM1789" s="244" t="s">
        <v>2972</v>
      </c>
    </row>
    <row r="1790" s="2" customFormat="1" ht="21.75" customHeight="1">
      <c r="A1790" s="39"/>
      <c r="B1790" s="40"/>
      <c r="C1790" s="233" t="s">
        <v>2973</v>
      </c>
      <c r="D1790" s="233" t="s">
        <v>160</v>
      </c>
      <c r="E1790" s="234" t="s">
        <v>2974</v>
      </c>
      <c r="F1790" s="235" t="s">
        <v>2975</v>
      </c>
      <c r="G1790" s="236" t="s">
        <v>329</v>
      </c>
      <c r="H1790" s="237">
        <v>1</v>
      </c>
      <c r="I1790" s="238"/>
      <c r="J1790" s="239">
        <f>ROUND(I1790*H1790,2)</f>
        <v>0</v>
      </c>
      <c r="K1790" s="235" t="s">
        <v>1</v>
      </c>
      <c r="L1790" s="45"/>
      <c r="M1790" s="240" t="s">
        <v>1</v>
      </c>
      <c r="N1790" s="241" t="s">
        <v>40</v>
      </c>
      <c r="O1790" s="93"/>
      <c r="P1790" s="242">
        <f>O1790*H1790</f>
        <v>0</v>
      </c>
      <c r="Q1790" s="242">
        <v>0</v>
      </c>
      <c r="R1790" s="242">
        <f>Q1790*H1790</f>
        <v>0</v>
      </c>
      <c r="S1790" s="242">
        <v>0</v>
      </c>
      <c r="T1790" s="243">
        <f>S1790*H1790</f>
        <v>0</v>
      </c>
      <c r="U1790" s="39"/>
      <c r="V1790" s="39"/>
      <c r="W1790" s="39"/>
      <c r="X1790" s="39"/>
      <c r="Y1790" s="39"/>
      <c r="Z1790" s="39"/>
      <c r="AA1790" s="39"/>
      <c r="AB1790" s="39"/>
      <c r="AC1790" s="39"/>
      <c r="AD1790" s="39"/>
      <c r="AE1790" s="39"/>
      <c r="AR1790" s="244" t="s">
        <v>2872</v>
      </c>
      <c r="AT1790" s="244" t="s">
        <v>160</v>
      </c>
      <c r="AU1790" s="244" t="s">
        <v>79</v>
      </c>
      <c r="AY1790" s="18" t="s">
        <v>158</v>
      </c>
      <c r="BE1790" s="245">
        <f>IF(N1790="základní",J1790,0)</f>
        <v>0</v>
      </c>
      <c r="BF1790" s="245">
        <f>IF(N1790="snížená",J1790,0)</f>
        <v>0</v>
      </c>
      <c r="BG1790" s="245">
        <f>IF(N1790="zákl. přenesená",J1790,0)</f>
        <v>0</v>
      </c>
      <c r="BH1790" s="245">
        <f>IF(N1790="sníž. přenesená",J1790,0)</f>
        <v>0</v>
      </c>
      <c r="BI1790" s="245">
        <f>IF(N1790="nulová",J1790,0)</f>
        <v>0</v>
      </c>
      <c r="BJ1790" s="18" t="s">
        <v>165</v>
      </c>
      <c r="BK1790" s="245">
        <f>ROUND(I1790*H1790,2)</f>
        <v>0</v>
      </c>
      <c r="BL1790" s="18" t="s">
        <v>2872</v>
      </c>
      <c r="BM1790" s="244" t="s">
        <v>2976</v>
      </c>
    </row>
    <row r="1791" s="2" customFormat="1" ht="33" customHeight="1">
      <c r="A1791" s="39"/>
      <c r="B1791" s="40"/>
      <c r="C1791" s="279" t="s">
        <v>1637</v>
      </c>
      <c r="D1791" s="279" t="s">
        <v>355</v>
      </c>
      <c r="E1791" s="280" t="s">
        <v>2977</v>
      </c>
      <c r="F1791" s="281" t="s">
        <v>2978</v>
      </c>
      <c r="G1791" s="282" t="s">
        <v>329</v>
      </c>
      <c r="H1791" s="283">
        <v>1</v>
      </c>
      <c r="I1791" s="284"/>
      <c r="J1791" s="285">
        <f>ROUND(I1791*H1791,2)</f>
        <v>0</v>
      </c>
      <c r="K1791" s="281" t="s">
        <v>1</v>
      </c>
      <c r="L1791" s="286"/>
      <c r="M1791" s="287" t="s">
        <v>1</v>
      </c>
      <c r="N1791" s="288" t="s">
        <v>40</v>
      </c>
      <c r="O1791" s="93"/>
      <c r="P1791" s="242">
        <f>O1791*H1791</f>
        <v>0</v>
      </c>
      <c r="Q1791" s="242">
        <v>0</v>
      </c>
      <c r="R1791" s="242">
        <f>Q1791*H1791</f>
        <v>0</v>
      </c>
      <c r="S1791" s="242">
        <v>0</v>
      </c>
      <c r="T1791" s="243">
        <f>S1791*H1791</f>
        <v>0</v>
      </c>
      <c r="U1791" s="39"/>
      <c r="V1791" s="39"/>
      <c r="W1791" s="39"/>
      <c r="X1791" s="39"/>
      <c r="Y1791" s="39"/>
      <c r="Z1791" s="39"/>
      <c r="AA1791" s="39"/>
      <c r="AB1791" s="39"/>
      <c r="AC1791" s="39"/>
      <c r="AD1791" s="39"/>
      <c r="AE1791" s="39"/>
      <c r="AR1791" s="244" t="s">
        <v>2872</v>
      </c>
      <c r="AT1791" s="244" t="s">
        <v>355</v>
      </c>
      <c r="AU1791" s="244" t="s">
        <v>79</v>
      </c>
      <c r="AY1791" s="18" t="s">
        <v>158</v>
      </c>
      <c r="BE1791" s="245">
        <f>IF(N1791="základní",J1791,0)</f>
        <v>0</v>
      </c>
      <c r="BF1791" s="245">
        <f>IF(N1791="snížená",J1791,0)</f>
        <v>0</v>
      </c>
      <c r="BG1791" s="245">
        <f>IF(N1791="zákl. přenesená",J1791,0)</f>
        <v>0</v>
      </c>
      <c r="BH1791" s="245">
        <f>IF(N1791="sníž. přenesená",J1791,0)</f>
        <v>0</v>
      </c>
      <c r="BI1791" s="245">
        <f>IF(N1791="nulová",J1791,0)</f>
        <v>0</v>
      </c>
      <c r="BJ1791" s="18" t="s">
        <v>165</v>
      </c>
      <c r="BK1791" s="245">
        <f>ROUND(I1791*H1791,2)</f>
        <v>0</v>
      </c>
      <c r="BL1791" s="18" t="s">
        <v>2872</v>
      </c>
      <c r="BM1791" s="244" t="s">
        <v>2979</v>
      </c>
    </row>
    <row r="1792" s="2" customFormat="1" ht="16.5" customHeight="1">
      <c r="A1792" s="39"/>
      <c r="B1792" s="40"/>
      <c r="C1792" s="233" t="s">
        <v>2980</v>
      </c>
      <c r="D1792" s="233" t="s">
        <v>160</v>
      </c>
      <c r="E1792" s="234" t="s">
        <v>2981</v>
      </c>
      <c r="F1792" s="235" t="s">
        <v>2982</v>
      </c>
      <c r="G1792" s="236" t="s">
        <v>329</v>
      </c>
      <c r="H1792" s="237">
        <v>3</v>
      </c>
      <c r="I1792" s="238"/>
      <c r="J1792" s="239">
        <f>ROUND(I1792*H1792,2)</f>
        <v>0</v>
      </c>
      <c r="K1792" s="235" t="s">
        <v>1</v>
      </c>
      <c r="L1792" s="45"/>
      <c r="M1792" s="240" t="s">
        <v>1</v>
      </c>
      <c r="N1792" s="241" t="s">
        <v>40</v>
      </c>
      <c r="O1792" s="93"/>
      <c r="P1792" s="242">
        <f>O1792*H1792</f>
        <v>0</v>
      </c>
      <c r="Q1792" s="242">
        <v>0</v>
      </c>
      <c r="R1792" s="242">
        <f>Q1792*H1792</f>
        <v>0</v>
      </c>
      <c r="S1792" s="242">
        <v>0</v>
      </c>
      <c r="T1792" s="243">
        <f>S1792*H1792</f>
        <v>0</v>
      </c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R1792" s="244" t="s">
        <v>2872</v>
      </c>
      <c r="AT1792" s="244" t="s">
        <v>160</v>
      </c>
      <c r="AU1792" s="244" t="s">
        <v>79</v>
      </c>
      <c r="AY1792" s="18" t="s">
        <v>158</v>
      </c>
      <c r="BE1792" s="245">
        <f>IF(N1792="základní",J1792,0)</f>
        <v>0</v>
      </c>
      <c r="BF1792" s="245">
        <f>IF(N1792="snížená",J1792,0)</f>
        <v>0</v>
      </c>
      <c r="BG1792" s="245">
        <f>IF(N1792="zákl. přenesená",J1792,0)</f>
        <v>0</v>
      </c>
      <c r="BH1792" s="245">
        <f>IF(N1792="sníž. přenesená",J1792,0)</f>
        <v>0</v>
      </c>
      <c r="BI1792" s="245">
        <f>IF(N1792="nulová",J1792,0)</f>
        <v>0</v>
      </c>
      <c r="BJ1792" s="18" t="s">
        <v>165</v>
      </c>
      <c r="BK1792" s="245">
        <f>ROUND(I1792*H1792,2)</f>
        <v>0</v>
      </c>
      <c r="BL1792" s="18" t="s">
        <v>2872</v>
      </c>
      <c r="BM1792" s="244" t="s">
        <v>2983</v>
      </c>
    </row>
    <row r="1793" s="2" customFormat="1" ht="33" customHeight="1">
      <c r="A1793" s="39"/>
      <c r="B1793" s="40"/>
      <c r="C1793" s="279" t="s">
        <v>1641</v>
      </c>
      <c r="D1793" s="279" t="s">
        <v>355</v>
      </c>
      <c r="E1793" s="280" t="s">
        <v>2984</v>
      </c>
      <c r="F1793" s="281" t="s">
        <v>2985</v>
      </c>
      <c r="G1793" s="282" t="s">
        <v>329</v>
      </c>
      <c r="H1793" s="283">
        <v>1</v>
      </c>
      <c r="I1793" s="284"/>
      <c r="J1793" s="285">
        <f>ROUND(I1793*H1793,2)</f>
        <v>0</v>
      </c>
      <c r="K1793" s="281" t="s">
        <v>1</v>
      </c>
      <c r="L1793" s="286"/>
      <c r="M1793" s="287" t="s">
        <v>1</v>
      </c>
      <c r="N1793" s="288" t="s">
        <v>40</v>
      </c>
      <c r="O1793" s="93"/>
      <c r="P1793" s="242">
        <f>O1793*H1793</f>
        <v>0</v>
      </c>
      <c r="Q1793" s="242">
        <v>0</v>
      </c>
      <c r="R1793" s="242">
        <f>Q1793*H1793</f>
        <v>0</v>
      </c>
      <c r="S1793" s="242">
        <v>0</v>
      </c>
      <c r="T1793" s="243">
        <f>S1793*H1793</f>
        <v>0</v>
      </c>
      <c r="U1793" s="39"/>
      <c r="V1793" s="39"/>
      <c r="W1793" s="39"/>
      <c r="X1793" s="39"/>
      <c r="Y1793" s="39"/>
      <c r="Z1793" s="39"/>
      <c r="AA1793" s="39"/>
      <c r="AB1793" s="39"/>
      <c r="AC1793" s="39"/>
      <c r="AD1793" s="39"/>
      <c r="AE1793" s="39"/>
      <c r="AR1793" s="244" t="s">
        <v>2872</v>
      </c>
      <c r="AT1793" s="244" t="s">
        <v>355</v>
      </c>
      <c r="AU1793" s="244" t="s">
        <v>79</v>
      </c>
      <c r="AY1793" s="18" t="s">
        <v>158</v>
      </c>
      <c r="BE1793" s="245">
        <f>IF(N1793="základní",J1793,0)</f>
        <v>0</v>
      </c>
      <c r="BF1793" s="245">
        <f>IF(N1793="snížená",J1793,0)</f>
        <v>0</v>
      </c>
      <c r="BG1793" s="245">
        <f>IF(N1793="zákl. přenesená",J1793,0)</f>
        <v>0</v>
      </c>
      <c r="BH1793" s="245">
        <f>IF(N1793="sníž. přenesená",J1793,0)</f>
        <v>0</v>
      </c>
      <c r="BI1793" s="245">
        <f>IF(N1793="nulová",J1793,0)</f>
        <v>0</v>
      </c>
      <c r="BJ1793" s="18" t="s">
        <v>165</v>
      </c>
      <c r="BK1793" s="245">
        <f>ROUND(I1793*H1793,2)</f>
        <v>0</v>
      </c>
      <c r="BL1793" s="18" t="s">
        <v>2872</v>
      </c>
      <c r="BM1793" s="244" t="s">
        <v>2986</v>
      </c>
    </row>
    <row r="1794" s="2" customFormat="1" ht="33" customHeight="1">
      <c r="A1794" s="39"/>
      <c r="B1794" s="40"/>
      <c r="C1794" s="279" t="s">
        <v>2987</v>
      </c>
      <c r="D1794" s="279" t="s">
        <v>355</v>
      </c>
      <c r="E1794" s="280" t="s">
        <v>2988</v>
      </c>
      <c r="F1794" s="281" t="s">
        <v>2989</v>
      </c>
      <c r="G1794" s="282" t="s">
        <v>329</v>
      </c>
      <c r="H1794" s="283">
        <v>1</v>
      </c>
      <c r="I1794" s="284"/>
      <c r="J1794" s="285">
        <f>ROUND(I1794*H1794,2)</f>
        <v>0</v>
      </c>
      <c r="K1794" s="281" t="s">
        <v>1</v>
      </c>
      <c r="L1794" s="286"/>
      <c r="M1794" s="287" t="s">
        <v>1</v>
      </c>
      <c r="N1794" s="288" t="s">
        <v>40</v>
      </c>
      <c r="O1794" s="93"/>
      <c r="P1794" s="242">
        <f>O1794*H1794</f>
        <v>0</v>
      </c>
      <c r="Q1794" s="242">
        <v>0</v>
      </c>
      <c r="R1794" s="242">
        <f>Q1794*H1794</f>
        <v>0</v>
      </c>
      <c r="S1794" s="242">
        <v>0</v>
      </c>
      <c r="T1794" s="243">
        <f>S1794*H1794</f>
        <v>0</v>
      </c>
      <c r="U1794" s="39"/>
      <c r="V1794" s="39"/>
      <c r="W1794" s="39"/>
      <c r="X1794" s="39"/>
      <c r="Y1794" s="39"/>
      <c r="Z1794" s="39"/>
      <c r="AA1794" s="39"/>
      <c r="AB1794" s="39"/>
      <c r="AC1794" s="39"/>
      <c r="AD1794" s="39"/>
      <c r="AE1794" s="39"/>
      <c r="AR1794" s="244" t="s">
        <v>2872</v>
      </c>
      <c r="AT1794" s="244" t="s">
        <v>355</v>
      </c>
      <c r="AU1794" s="244" t="s">
        <v>79</v>
      </c>
      <c r="AY1794" s="18" t="s">
        <v>158</v>
      </c>
      <c r="BE1794" s="245">
        <f>IF(N1794="základní",J1794,0)</f>
        <v>0</v>
      </c>
      <c r="BF1794" s="245">
        <f>IF(N1794="snížená",J1794,0)</f>
        <v>0</v>
      </c>
      <c r="BG1794" s="245">
        <f>IF(N1794="zákl. přenesená",J1794,0)</f>
        <v>0</v>
      </c>
      <c r="BH1794" s="245">
        <f>IF(N1794="sníž. přenesená",J1794,0)</f>
        <v>0</v>
      </c>
      <c r="BI1794" s="245">
        <f>IF(N1794="nulová",J1794,0)</f>
        <v>0</v>
      </c>
      <c r="BJ1794" s="18" t="s">
        <v>165</v>
      </c>
      <c r="BK1794" s="245">
        <f>ROUND(I1794*H1794,2)</f>
        <v>0</v>
      </c>
      <c r="BL1794" s="18" t="s">
        <v>2872</v>
      </c>
      <c r="BM1794" s="244" t="s">
        <v>2990</v>
      </c>
    </row>
    <row r="1795" s="2" customFormat="1" ht="16.5" customHeight="1">
      <c r="A1795" s="39"/>
      <c r="B1795" s="40"/>
      <c r="C1795" s="279" t="s">
        <v>1645</v>
      </c>
      <c r="D1795" s="279" t="s">
        <v>355</v>
      </c>
      <c r="E1795" s="280" t="s">
        <v>2991</v>
      </c>
      <c r="F1795" s="281" t="s">
        <v>2992</v>
      </c>
      <c r="G1795" s="282" t="s">
        <v>329</v>
      </c>
      <c r="H1795" s="283">
        <v>1</v>
      </c>
      <c r="I1795" s="284"/>
      <c r="J1795" s="285">
        <f>ROUND(I1795*H1795,2)</f>
        <v>0</v>
      </c>
      <c r="K1795" s="281" t="s">
        <v>1</v>
      </c>
      <c r="L1795" s="286"/>
      <c r="M1795" s="287" t="s">
        <v>1</v>
      </c>
      <c r="N1795" s="288" t="s">
        <v>40</v>
      </c>
      <c r="O1795" s="93"/>
      <c r="P1795" s="242">
        <f>O1795*H1795</f>
        <v>0</v>
      </c>
      <c r="Q1795" s="242">
        <v>0</v>
      </c>
      <c r="R1795" s="242">
        <f>Q1795*H1795</f>
        <v>0</v>
      </c>
      <c r="S1795" s="242">
        <v>0</v>
      </c>
      <c r="T1795" s="243">
        <f>S1795*H1795</f>
        <v>0</v>
      </c>
      <c r="U1795" s="39"/>
      <c r="V1795" s="39"/>
      <c r="W1795" s="39"/>
      <c r="X1795" s="39"/>
      <c r="Y1795" s="39"/>
      <c r="Z1795" s="39"/>
      <c r="AA1795" s="39"/>
      <c r="AB1795" s="39"/>
      <c r="AC1795" s="39"/>
      <c r="AD1795" s="39"/>
      <c r="AE1795" s="39"/>
      <c r="AR1795" s="244" t="s">
        <v>2872</v>
      </c>
      <c r="AT1795" s="244" t="s">
        <v>355</v>
      </c>
      <c r="AU1795" s="244" t="s">
        <v>79</v>
      </c>
      <c r="AY1795" s="18" t="s">
        <v>158</v>
      </c>
      <c r="BE1795" s="245">
        <f>IF(N1795="základní",J1795,0)</f>
        <v>0</v>
      </c>
      <c r="BF1795" s="245">
        <f>IF(N1795="snížená",J1795,0)</f>
        <v>0</v>
      </c>
      <c r="BG1795" s="245">
        <f>IF(N1795="zákl. přenesená",J1795,0)</f>
        <v>0</v>
      </c>
      <c r="BH1795" s="245">
        <f>IF(N1795="sníž. přenesená",J1795,0)</f>
        <v>0</v>
      </c>
      <c r="BI1795" s="245">
        <f>IF(N1795="nulová",J1795,0)</f>
        <v>0</v>
      </c>
      <c r="BJ1795" s="18" t="s">
        <v>165</v>
      </c>
      <c r="BK1795" s="245">
        <f>ROUND(I1795*H1795,2)</f>
        <v>0</v>
      </c>
      <c r="BL1795" s="18" t="s">
        <v>2872</v>
      </c>
      <c r="BM1795" s="244" t="s">
        <v>2993</v>
      </c>
    </row>
    <row r="1796" s="2" customFormat="1" ht="21.75" customHeight="1">
      <c r="A1796" s="39"/>
      <c r="B1796" s="40"/>
      <c r="C1796" s="233" t="s">
        <v>2994</v>
      </c>
      <c r="D1796" s="233" t="s">
        <v>160</v>
      </c>
      <c r="E1796" s="234" t="s">
        <v>2995</v>
      </c>
      <c r="F1796" s="235" t="s">
        <v>2996</v>
      </c>
      <c r="G1796" s="236" t="s">
        <v>329</v>
      </c>
      <c r="H1796" s="237">
        <v>40</v>
      </c>
      <c r="I1796" s="238"/>
      <c r="J1796" s="239">
        <f>ROUND(I1796*H1796,2)</f>
        <v>0</v>
      </c>
      <c r="K1796" s="235" t="s">
        <v>1</v>
      </c>
      <c r="L1796" s="45"/>
      <c r="M1796" s="240" t="s">
        <v>1</v>
      </c>
      <c r="N1796" s="241" t="s">
        <v>40</v>
      </c>
      <c r="O1796" s="93"/>
      <c r="P1796" s="242">
        <f>O1796*H1796</f>
        <v>0</v>
      </c>
      <c r="Q1796" s="242">
        <v>0</v>
      </c>
      <c r="R1796" s="242">
        <f>Q1796*H1796</f>
        <v>0</v>
      </c>
      <c r="S1796" s="242">
        <v>0</v>
      </c>
      <c r="T1796" s="243">
        <f>S1796*H1796</f>
        <v>0</v>
      </c>
      <c r="U1796" s="39"/>
      <c r="V1796" s="39"/>
      <c r="W1796" s="39"/>
      <c r="X1796" s="39"/>
      <c r="Y1796" s="39"/>
      <c r="Z1796" s="39"/>
      <c r="AA1796" s="39"/>
      <c r="AB1796" s="39"/>
      <c r="AC1796" s="39"/>
      <c r="AD1796" s="39"/>
      <c r="AE1796" s="39"/>
      <c r="AR1796" s="244" t="s">
        <v>2872</v>
      </c>
      <c r="AT1796" s="244" t="s">
        <v>160</v>
      </c>
      <c r="AU1796" s="244" t="s">
        <v>79</v>
      </c>
      <c r="AY1796" s="18" t="s">
        <v>158</v>
      </c>
      <c r="BE1796" s="245">
        <f>IF(N1796="základní",J1796,0)</f>
        <v>0</v>
      </c>
      <c r="BF1796" s="245">
        <f>IF(N1796="snížená",J1796,0)</f>
        <v>0</v>
      </c>
      <c r="BG1796" s="245">
        <f>IF(N1796="zákl. přenesená",J1796,0)</f>
        <v>0</v>
      </c>
      <c r="BH1796" s="245">
        <f>IF(N1796="sníž. přenesená",J1796,0)</f>
        <v>0</v>
      </c>
      <c r="BI1796" s="245">
        <f>IF(N1796="nulová",J1796,0)</f>
        <v>0</v>
      </c>
      <c r="BJ1796" s="18" t="s">
        <v>165</v>
      </c>
      <c r="BK1796" s="245">
        <f>ROUND(I1796*H1796,2)</f>
        <v>0</v>
      </c>
      <c r="BL1796" s="18" t="s">
        <v>2872</v>
      </c>
      <c r="BM1796" s="244" t="s">
        <v>2997</v>
      </c>
    </row>
    <row r="1797" s="2" customFormat="1" ht="21.75" customHeight="1">
      <c r="A1797" s="39"/>
      <c r="B1797" s="40"/>
      <c r="C1797" s="279" t="s">
        <v>1649</v>
      </c>
      <c r="D1797" s="279" t="s">
        <v>355</v>
      </c>
      <c r="E1797" s="280" t="s">
        <v>2998</v>
      </c>
      <c r="F1797" s="281" t="s">
        <v>2999</v>
      </c>
      <c r="G1797" s="282" t="s">
        <v>329</v>
      </c>
      <c r="H1797" s="283">
        <v>40</v>
      </c>
      <c r="I1797" s="284"/>
      <c r="J1797" s="285">
        <f>ROUND(I1797*H1797,2)</f>
        <v>0</v>
      </c>
      <c r="K1797" s="281" t="s">
        <v>1</v>
      </c>
      <c r="L1797" s="286"/>
      <c r="M1797" s="287" t="s">
        <v>1</v>
      </c>
      <c r="N1797" s="288" t="s">
        <v>40</v>
      </c>
      <c r="O1797" s="93"/>
      <c r="P1797" s="242">
        <f>O1797*H1797</f>
        <v>0</v>
      </c>
      <c r="Q1797" s="242">
        <v>0</v>
      </c>
      <c r="R1797" s="242">
        <f>Q1797*H1797</f>
        <v>0</v>
      </c>
      <c r="S1797" s="242">
        <v>0</v>
      </c>
      <c r="T1797" s="243">
        <f>S1797*H1797</f>
        <v>0</v>
      </c>
      <c r="U1797" s="39"/>
      <c r="V1797" s="39"/>
      <c r="W1797" s="39"/>
      <c r="X1797" s="39"/>
      <c r="Y1797" s="39"/>
      <c r="Z1797" s="39"/>
      <c r="AA1797" s="39"/>
      <c r="AB1797" s="39"/>
      <c r="AC1797" s="39"/>
      <c r="AD1797" s="39"/>
      <c r="AE1797" s="39"/>
      <c r="AR1797" s="244" t="s">
        <v>2872</v>
      </c>
      <c r="AT1797" s="244" t="s">
        <v>355</v>
      </c>
      <c r="AU1797" s="244" t="s">
        <v>79</v>
      </c>
      <c r="AY1797" s="18" t="s">
        <v>158</v>
      </c>
      <c r="BE1797" s="245">
        <f>IF(N1797="základní",J1797,0)</f>
        <v>0</v>
      </c>
      <c r="BF1797" s="245">
        <f>IF(N1797="snížená",J1797,0)</f>
        <v>0</v>
      </c>
      <c r="BG1797" s="245">
        <f>IF(N1797="zákl. přenesená",J1797,0)</f>
        <v>0</v>
      </c>
      <c r="BH1797" s="245">
        <f>IF(N1797="sníž. přenesená",J1797,0)</f>
        <v>0</v>
      </c>
      <c r="BI1797" s="245">
        <f>IF(N1797="nulová",J1797,0)</f>
        <v>0</v>
      </c>
      <c r="BJ1797" s="18" t="s">
        <v>165</v>
      </c>
      <c r="BK1797" s="245">
        <f>ROUND(I1797*H1797,2)</f>
        <v>0</v>
      </c>
      <c r="BL1797" s="18" t="s">
        <v>2872</v>
      </c>
      <c r="BM1797" s="244" t="s">
        <v>3000</v>
      </c>
    </row>
    <row r="1798" s="2" customFormat="1" ht="21.75" customHeight="1">
      <c r="A1798" s="39"/>
      <c r="B1798" s="40"/>
      <c r="C1798" s="233" t="s">
        <v>3001</v>
      </c>
      <c r="D1798" s="233" t="s">
        <v>160</v>
      </c>
      <c r="E1798" s="234" t="s">
        <v>3002</v>
      </c>
      <c r="F1798" s="235" t="s">
        <v>3003</v>
      </c>
      <c r="G1798" s="236" t="s">
        <v>329</v>
      </c>
      <c r="H1798" s="237">
        <v>30</v>
      </c>
      <c r="I1798" s="238"/>
      <c r="J1798" s="239">
        <f>ROUND(I1798*H1798,2)</f>
        <v>0</v>
      </c>
      <c r="K1798" s="235" t="s">
        <v>1</v>
      </c>
      <c r="L1798" s="45"/>
      <c r="M1798" s="240" t="s">
        <v>1</v>
      </c>
      <c r="N1798" s="241" t="s">
        <v>40</v>
      </c>
      <c r="O1798" s="93"/>
      <c r="P1798" s="242">
        <f>O1798*H1798</f>
        <v>0</v>
      </c>
      <c r="Q1798" s="242">
        <v>0</v>
      </c>
      <c r="R1798" s="242">
        <f>Q1798*H1798</f>
        <v>0</v>
      </c>
      <c r="S1798" s="242">
        <v>0</v>
      </c>
      <c r="T1798" s="243">
        <f>S1798*H1798</f>
        <v>0</v>
      </c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R1798" s="244" t="s">
        <v>2872</v>
      </c>
      <c r="AT1798" s="244" t="s">
        <v>160</v>
      </c>
      <c r="AU1798" s="244" t="s">
        <v>79</v>
      </c>
      <c r="AY1798" s="18" t="s">
        <v>158</v>
      </c>
      <c r="BE1798" s="245">
        <f>IF(N1798="základní",J1798,0)</f>
        <v>0</v>
      </c>
      <c r="BF1798" s="245">
        <f>IF(N1798="snížená",J1798,0)</f>
        <v>0</v>
      </c>
      <c r="BG1798" s="245">
        <f>IF(N1798="zákl. přenesená",J1798,0)</f>
        <v>0</v>
      </c>
      <c r="BH1798" s="245">
        <f>IF(N1798="sníž. přenesená",J1798,0)</f>
        <v>0</v>
      </c>
      <c r="BI1798" s="245">
        <f>IF(N1798="nulová",J1798,0)</f>
        <v>0</v>
      </c>
      <c r="BJ1798" s="18" t="s">
        <v>165</v>
      </c>
      <c r="BK1798" s="245">
        <f>ROUND(I1798*H1798,2)</f>
        <v>0</v>
      </c>
      <c r="BL1798" s="18" t="s">
        <v>2872</v>
      </c>
      <c r="BM1798" s="244" t="s">
        <v>3004</v>
      </c>
    </row>
    <row r="1799" s="2" customFormat="1" ht="21.75" customHeight="1">
      <c r="A1799" s="39"/>
      <c r="B1799" s="40"/>
      <c r="C1799" s="279" t="s">
        <v>1653</v>
      </c>
      <c r="D1799" s="279" t="s">
        <v>355</v>
      </c>
      <c r="E1799" s="280" t="s">
        <v>3005</v>
      </c>
      <c r="F1799" s="281" t="s">
        <v>3006</v>
      </c>
      <c r="G1799" s="282" t="s">
        <v>329</v>
      </c>
      <c r="H1799" s="283">
        <v>30</v>
      </c>
      <c r="I1799" s="284"/>
      <c r="J1799" s="285">
        <f>ROUND(I1799*H1799,2)</f>
        <v>0</v>
      </c>
      <c r="K1799" s="281" t="s">
        <v>1</v>
      </c>
      <c r="L1799" s="286"/>
      <c r="M1799" s="287" t="s">
        <v>1</v>
      </c>
      <c r="N1799" s="288" t="s">
        <v>40</v>
      </c>
      <c r="O1799" s="93"/>
      <c r="P1799" s="242">
        <f>O1799*H1799</f>
        <v>0</v>
      </c>
      <c r="Q1799" s="242">
        <v>0</v>
      </c>
      <c r="R1799" s="242">
        <f>Q1799*H1799</f>
        <v>0</v>
      </c>
      <c r="S1799" s="242">
        <v>0</v>
      </c>
      <c r="T1799" s="243">
        <f>S1799*H1799</f>
        <v>0</v>
      </c>
      <c r="U1799" s="39"/>
      <c r="V1799" s="39"/>
      <c r="W1799" s="39"/>
      <c r="X1799" s="39"/>
      <c r="Y1799" s="39"/>
      <c r="Z1799" s="39"/>
      <c r="AA1799" s="39"/>
      <c r="AB1799" s="39"/>
      <c r="AC1799" s="39"/>
      <c r="AD1799" s="39"/>
      <c r="AE1799" s="39"/>
      <c r="AR1799" s="244" t="s">
        <v>2872</v>
      </c>
      <c r="AT1799" s="244" t="s">
        <v>355</v>
      </c>
      <c r="AU1799" s="244" t="s">
        <v>79</v>
      </c>
      <c r="AY1799" s="18" t="s">
        <v>158</v>
      </c>
      <c r="BE1799" s="245">
        <f>IF(N1799="základní",J1799,0)</f>
        <v>0</v>
      </c>
      <c r="BF1799" s="245">
        <f>IF(N1799="snížená",J1799,0)</f>
        <v>0</v>
      </c>
      <c r="BG1799" s="245">
        <f>IF(N1799="zákl. přenesená",J1799,0)</f>
        <v>0</v>
      </c>
      <c r="BH1799" s="245">
        <f>IF(N1799="sníž. přenesená",J1799,0)</f>
        <v>0</v>
      </c>
      <c r="BI1799" s="245">
        <f>IF(N1799="nulová",J1799,0)</f>
        <v>0</v>
      </c>
      <c r="BJ1799" s="18" t="s">
        <v>165</v>
      </c>
      <c r="BK1799" s="245">
        <f>ROUND(I1799*H1799,2)</f>
        <v>0</v>
      </c>
      <c r="BL1799" s="18" t="s">
        <v>2872</v>
      </c>
      <c r="BM1799" s="244" t="s">
        <v>3007</v>
      </c>
    </row>
    <row r="1800" s="2" customFormat="1" ht="16.5" customHeight="1">
      <c r="A1800" s="39"/>
      <c r="B1800" s="40"/>
      <c r="C1800" s="233" t="s">
        <v>3008</v>
      </c>
      <c r="D1800" s="233" t="s">
        <v>160</v>
      </c>
      <c r="E1800" s="234" t="s">
        <v>3009</v>
      </c>
      <c r="F1800" s="235" t="s">
        <v>3010</v>
      </c>
      <c r="G1800" s="236" t="s">
        <v>329</v>
      </c>
      <c r="H1800" s="237">
        <v>6</v>
      </c>
      <c r="I1800" s="238"/>
      <c r="J1800" s="239">
        <f>ROUND(I1800*H1800,2)</f>
        <v>0</v>
      </c>
      <c r="K1800" s="235" t="s">
        <v>1</v>
      </c>
      <c r="L1800" s="45"/>
      <c r="M1800" s="240" t="s">
        <v>1</v>
      </c>
      <c r="N1800" s="241" t="s">
        <v>40</v>
      </c>
      <c r="O1800" s="93"/>
      <c r="P1800" s="242">
        <f>O1800*H1800</f>
        <v>0</v>
      </c>
      <c r="Q1800" s="242">
        <v>0</v>
      </c>
      <c r="R1800" s="242">
        <f>Q1800*H1800</f>
        <v>0</v>
      </c>
      <c r="S1800" s="242">
        <v>0</v>
      </c>
      <c r="T1800" s="243">
        <f>S1800*H1800</f>
        <v>0</v>
      </c>
      <c r="U1800" s="39"/>
      <c r="V1800" s="39"/>
      <c r="W1800" s="39"/>
      <c r="X1800" s="39"/>
      <c r="Y1800" s="39"/>
      <c r="Z1800" s="39"/>
      <c r="AA1800" s="39"/>
      <c r="AB1800" s="39"/>
      <c r="AC1800" s="39"/>
      <c r="AD1800" s="39"/>
      <c r="AE1800" s="39"/>
      <c r="AR1800" s="244" t="s">
        <v>2872</v>
      </c>
      <c r="AT1800" s="244" t="s">
        <v>160</v>
      </c>
      <c r="AU1800" s="244" t="s">
        <v>79</v>
      </c>
      <c r="AY1800" s="18" t="s">
        <v>158</v>
      </c>
      <c r="BE1800" s="245">
        <f>IF(N1800="základní",J1800,0)</f>
        <v>0</v>
      </c>
      <c r="BF1800" s="245">
        <f>IF(N1800="snížená",J1800,0)</f>
        <v>0</v>
      </c>
      <c r="BG1800" s="245">
        <f>IF(N1800="zákl. přenesená",J1800,0)</f>
        <v>0</v>
      </c>
      <c r="BH1800" s="245">
        <f>IF(N1800="sníž. přenesená",J1800,0)</f>
        <v>0</v>
      </c>
      <c r="BI1800" s="245">
        <f>IF(N1800="nulová",J1800,0)</f>
        <v>0</v>
      </c>
      <c r="BJ1800" s="18" t="s">
        <v>165</v>
      </c>
      <c r="BK1800" s="245">
        <f>ROUND(I1800*H1800,2)</f>
        <v>0</v>
      </c>
      <c r="BL1800" s="18" t="s">
        <v>2872</v>
      </c>
      <c r="BM1800" s="244" t="s">
        <v>3011</v>
      </c>
    </row>
    <row r="1801" s="2" customFormat="1" ht="21.75" customHeight="1">
      <c r="A1801" s="39"/>
      <c r="B1801" s="40"/>
      <c r="C1801" s="279" t="s">
        <v>1658</v>
      </c>
      <c r="D1801" s="279" t="s">
        <v>355</v>
      </c>
      <c r="E1801" s="280" t="s">
        <v>3012</v>
      </c>
      <c r="F1801" s="281" t="s">
        <v>3013</v>
      </c>
      <c r="G1801" s="282" t="s">
        <v>329</v>
      </c>
      <c r="H1801" s="283">
        <v>2</v>
      </c>
      <c r="I1801" s="284"/>
      <c r="J1801" s="285">
        <f>ROUND(I1801*H1801,2)</f>
        <v>0</v>
      </c>
      <c r="K1801" s="281" t="s">
        <v>1</v>
      </c>
      <c r="L1801" s="286"/>
      <c r="M1801" s="287" t="s">
        <v>1</v>
      </c>
      <c r="N1801" s="288" t="s">
        <v>40</v>
      </c>
      <c r="O1801" s="93"/>
      <c r="P1801" s="242">
        <f>O1801*H1801</f>
        <v>0</v>
      </c>
      <c r="Q1801" s="242">
        <v>0</v>
      </c>
      <c r="R1801" s="242">
        <f>Q1801*H1801</f>
        <v>0</v>
      </c>
      <c r="S1801" s="242">
        <v>0</v>
      </c>
      <c r="T1801" s="243">
        <f>S1801*H1801</f>
        <v>0</v>
      </c>
      <c r="U1801" s="39"/>
      <c r="V1801" s="39"/>
      <c r="W1801" s="39"/>
      <c r="X1801" s="39"/>
      <c r="Y1801" s="39"/>
      <c r="Z1801" s="39"/>
      <c r="AA1801" s="39"/>
      <c r="AB1801" s="39"/>
      <c r="AC1801" s="39"/>
      <c r="AD1801" s="39"/>
      <c r="AE1801" s="39"/>
      <c r="AR1801" s="244" t="s">
        <v>2872</v>
      </c>
      <c r="AT1801" s="244" t="s">
        <v>355</v>
      </c>
      <c r="AU1801" s="244" t="s">
        <v>79</v>
      </c>
      <c r="AY1801" s="18" t="s">
        <v>158</v>
      </c>
      <c r="BE1801" s="245">
        <f>IF(N1801="základní",J1801,0)</f>
        <v>0</v>
      </c>
      <c r="BF1801" s="245">
        <f>IF(N1801="snížená",J1801,0)</f>
        <v>0</v>
      </c>
      <c r="BG1801" s="245">
        <f>IF(N1801="zákl. přenesená",J1801,0)</f>
        <v>0</v>
      </c>
      <c r="BH1801" s="245">
        <f>IF(N1801="sníž. přenesená",J1801,0)</f>
        <v>0</v>
      </c>
      <c r="BI1801" s="245">
        <f>IF(N1801="nulová",J1801,0)</f>
        <v>0</v>
      </c>
      <c r="BJ1801" s="18" t="s">
        <v>165</v>
      </c>
      <c r="BK1801" s="245">
        <f>ROUND(I1801*H1801,2)</f>
        <v>0</v>
      </c>
      <c r="BL1801" s="18" t="s">
        <v>2872</v>
      </c>
      <c r="BM1801" s="244" t="s">
        <v>3014</v>
      </c>
    </row>
    <row r="1802" s="2" customFormat="1" ht="33" customHeight="1">
      <c r="A1802" s="39"/>
      <c r="B1802" s="40"/>
      <c r="C1802" s="279" t="s">
        <v>3015</v>
      </c>
      <c r="D1802" s="279" t="s">
        <v>355</v>
      </c>
      <c r="E1802" s="280" t="s">
        <v>3016</v>
      </c>
      <c r="F1802" s="281" t="s">
        <v>3017</v>
      </c>
      <c r="G1802" s="282" t="s">
        <v>329</v>
      </c>
      <c r="H1802" s="283">
        <v>2</v>
      </c>
      <c r="I1802" s="284"/>
      <c r="J1802" s="285">
        <f>ROUND(I1802*H1802,2)</f>
        <v>0</v>
      </c>
      <c r="K1802" s="281" t="s">
        <v>1</v>
      </c>
      <c r="L1802" s="286"/>
      <c r="M1802" s="287" t="s">
        <v>1</v>
      </c>
      <c r="N1802" s="288" t="s">
        <v>40</v>
      </c>
      <c r="O1802" s="93"/>
      <c r="P1802" s="242">
        <f>O1802*H1802</f>
        <v>0</v>
      </c>
      <c r="Q1802" s="242">
        <v>0</v>
      </c>
      <c r="R1802" s="242">
        <f>Q1802*H1802</f>
        <v>0</v>
      </c>
      <c r="S1802" s="242">
        <v>0</v>
      </c>
      <c r="T1802" s="243">
        <f>S1802*H1802</f>
        <v>0</v>
      </c>
      <c r="U1802" s="39"/>
      <c r="V1802" s="39"/>
      <c r="W1802" s="39"/>
      <c r="X1802" s="39"/>
      <c r="Y1802" s="39"/>
      <c r="Z1802" s="39"/>
      <c r="AA1802" s="39"/>
      <c r="AB1802" s="39"/>
      <c r="AC1802" s="39"/>
      <c r="AD1802" s="39"/>
      <c r="AE1802" s="39"/>
      <c r="AR1802" s="244" t="s">
        <v>2872</v>
      </c>
      <c r="AT1802" s="244" t="s">
        <v>355</v>
      </c>
      <c r="AU1802" s="244" t="s">
        <v>79</v>
      </c>
      <c r="AY1802" s="18" t="s">
        <v>158</v>
      </c>
      <c r="BE1802" s="245">
        <f>IF(N1802="základní",J1802,0)</f>
        <v>0</v>
      </c>
      <c r="BF1802" s="245">
        <f>IF(N1802="snížená",J1802,0)</f>
        <v>0</v>
      </c>
      <c r="BG1802" s="245">
        <f>IF(N1802="zákl. přenesená",J1802,0)</f>
        <v>0</v>
      </c>
      <c r="BH1802" s="245">
        <f>IF(N1802="sníž. přenesená",J1802,0)</f>
        <v>0</v>
      </c>
      <c r="BI1802" s="245">
        <f>IF(N1802="nulová",J1802,0)</f>
        <v>0</v>
      </c>
      <c r="BJ1802" s="18" t="s">
        <v>165</v>
      </c>
      <c r="BK1802" s="245">
        <f>ROUND(I1802*H1802,2)</f>
        <v>0</v>
      </c>
      <c r="BL1802" s="18" t="s">
        <v>2872</v>
      </c>
      <c r="BM1802" s="244" t="s">
        <v>3018</v>
      </c>
    </row>
    <row r="1803" s="2" customFormat="1" ht="33" customHeight="1">
      <c r="A1803" s="39"/>
      <c r="B1803" s="40"/>
      <c r="C1803" s="279" t="s">
        <v>1661</v>
      </c>
      <c r="D1803" s="279" t="s">
        <v>355</v>
      </c>
      <c r="E1803" s="280" t="s">
        <v>3019</v>
      </c>
      <c r="F1803" s="281" t="s">
        <v>3020</v>
      </c>
      <c r="G1803" s="282" t="s">
        <v>329</v>
      </c>
      <c r="H1803" s="283">
        <v>2</v>
      </c>
      <c r="I1803" s="284"/>
      <c r="J1803" s="285">
        <f>ROUND(I1803*H1803,2)</f>
        <v>0</v>
      </c>
      <c r="K1803" s="281" t="s">
        <v>1</v>
      </c>
      <c r="L1803" s="286"/>
      <c r="M1803" s="287" t="s">
        <v>1</v>
      </c>
      <c r="N1803" s="288" t="s">
        <v>40</v>
      </c>
      <c r="O1803" s="93"/>
      <c r="P1803" s="242">
        <f>O1803*H1803</f>
        <v>0</v>
      </c>
      <c r="Q1803" s="242">
        <v>0</v>
      </c>
      <c r="R1803" s="242">
        <f>Q1803*H1803</f>
        <v>0</v>
      </c>
      <c r="S1803" s="242">
        <v>0</v>
      </c>
      <c r="T1803" s="243">
        <f>S1803*H1803</f>
        <v>0</v>
      </c>
      <c r="U1803" s="39"/>
      <c r="V1803" s="39"/>
      <c r="W1803" s="39"/>
      <c r="X1803" s="39"/>
      <c r="Y1803" s="39"/>
      <c r="Z1803" s="39"/>
      <c r="AA1803" s="39"/>
      <c r="AB1803" s="39"/>
      <c r="AC1803" s="39"/>
      <c r="AD1803" s="39"/>
      <c r="AE1803" s="39"/>
      <c r="AR1803" s="244" t="s">
        <v>2872</v>
      </c>
      <c r="AT1803" s="244" t="s">
        <v>355</v>
      </c>
      <c r="AU1803" s="244" t="s">
        <v>79</v>
      </c>
      <c r="AY1803" s="18" t="s">
        <v>158</v>
      </c>
      <c r="BE1803" s="245">
        <f>IF(N1803="základní",J1803,0)</f>
        <v>0</v>
      </c>
      <c r="BF1803" s="245">
        <f>IF(N1803="snížená",J1803,0)</f>
        <v>0</v>
      </c>
      <c r="BG1803" s="245">
        <f>IF(N1803="zákl. přenesená",J1803,0)</f>
        <v>0</v>
      </c>
      <c r="BH1803" s="245">
        <f>IF(N1803="sníž. přenesená",J1803,0)</f>
        <v>0</v>
      </c>
      <c r="BI1803" s="245">
        <f>IF(N1803="nulová",J1803,0)</f>
        <v>0</v>
      </c>
      <c r="BJ1803" s="18" t="s">
        <v>165</v>
      </c>
      <c r="BK1803" s="245">
        <f>ROUND(I1803*H1803,2)</f>
        <v>0</v>
      </c>
      <c r="BL1803" s="18" t="s">
        <v>2872</v>
      </c>
      <c r="BM1803" s="244" t="s">
        <v>3021</v>
      </c>
    </row>
    <row r="1804" s="2" customFormat="1" ht="33" customHeight="1">
      <c r="A1804" s="39"/>
      <c r="B1804" s="40"/>
      <c r="C1804" s="233" t="s">
        <v>3022</v>
      </c>
      <c r="D1804" s="233" t="s">
        <v>160</v>
      </c>
      <c r="E1804" s="234" t="s">
        <v>3023</v>
      </c>
      <c r="F1804" s="235" t="s">
        <v>3024</v>
      </c>
      <c r="G1804" s="236" t="s">
        <v>329</v>
      </c>
      <c r="H1804" s="237">
        <v>1</v>
      </c>
      <c r="I1804" s="238"/>
      <c r="J1804" s="239">
        <f>ROUND(I1804*H1804,2)</f>
        <v>0</v>
      </c>
      <c r="K1804" s="235" t="s">
        <v>1</v>
      </c>
      <c r="L1804" s="45"/>
      <c r="M1804" s="240" t="s">
        <v>1</v>
      </c>
      <c r="N1804" s="241" t="s">
        <v>40</v>
      </c>
      <c r="O1804" s="93"/>
      <c r="P1804" s="242">
        <f>O1804*H1804</f>
        <v>0</v>
      </c>
      <c r="Q1804" s="242">
        <v>0</v>
      </c>
      <c r="R1804" s="242">
        <f>Q1804*H1804</f>
        <v>0</v>
      </c>
      <c r="S1804" s="242">
        <v>0</v>
      </c>
      <c r="T1804" s="243">
        <f>S1804*H1804</f>
        <v>0</v>
      </c>
      <c r="U1804" s="39"/>
      <c r="V1804" s="39"/>
      <c r="W1804" s="39"/>
      <c r="X1804" s="39"/>
      <c r="Y1804" s="39"/>
      <c r="Z1804" s="39"/>
      <c r="AA1804" s="39"/>
      <c r="AB1804" s="39"/>
      <c r="AC1804" s="39"/>
      <c r="AD1804" s="39"/>
      <c r="AE1804" s="39"/>
      <c r="AR1804" s="244" t="s">
        <v>2872</v>
      </c>
      <c r="AT1804" s="244" t="s">
        <v>160</v>
      </c>
      <c r="AU1804" s="244" t="s">
        <v>79</v>
      </c>
      <c r="AY1804" s="18" t="s">
        <v>158</v>
      </c>
      <c r="BE1804" s="245">
        <f>IF(N1804="základní",J1804,0)</f>
        <v>0</v>
      </c>
      <c r="BF1804" s="245">
        <f>IF(N1804="snížená",J1804,0)</f>
        <v>0</v>
      </c>
      <c r="BG1804" s="245">
        <f>IF(N1804="zákl. přenesená",J1804,0)</f>
        <v>0</v>
      </c>
      <c r="BH1804" s="245">
        <f>IF(N1804="sníž. přenesená",J1804,0)</f>
        <v>0</v>
      </c>
      <c r="BI1804" s="245">
        <f>IF(N1804="nulová",J1804,0)</f>
        <v>0</v>
      </c>
      <c r="BJ1804" s="18" t="s">
        <v>165</v>
      </c>
      <c r="BK1804" s="245">
        <f>ROUND(I1804*H1804,2)</f>
        <v>0</v>
      </c>
      <c r="BL1804" s="18" t="s">
        <v>2872</v>
      </c>
      <c r="BM1804" s="244" t="s">
        <v>3025</v>
      </c>
    </row>
    <row r="1805" s="2" customFormat="1" ht="44.25" customHeight="1">
      <c r="A1805" s="39"/>
      <c r="B1805" s="40"/>
      <c r="C1805" s="233" t="s">
        <v>1665</v>
      </c>
      <c r="D1805" s="233" t="s">
        <v>160</v>
      </c>
      <c r="E1805" s="234" t="s">
        <v>3026</v>
      </c>
      <c r="F1805" s="235" t="s">
        <v>3027</v>
      </c>
      <c r="G1805" s="236" t="s">
        <v>329</v>
      </c>
      <c r="H1805" s="237">
        <v>1</v>
      </c>
      <c r="I1805" s="238"/>
      <c r="J1805" s="239">
        <f>ROUND(I1805*H1805,2)</f>
        <v>0</v>
      </c>
      <c r="K1805" s="235" t="s">
        <v>1</v>
      </c>
      <c r="L1805" s="45"/>
      <c r="M1805" s="240" t="s">
        <v>1</v>
      </c>
      <c r="N1805" s="241" t="s">
        <v>40</v>
      </c>
      <c r="O1805" s="93"/>
      <c r="P1805" s="242">
        <f>O1805*H1805</f>
        <v>0</v>
      </c>
      <c r="Q1805" s="242">
        <v>0</v>
      </c>
      <c r="R1805" s="242">
        <f>Q1805*H1805</f>
        <v>0</v>
      </c>
      <c r="S1805" s="242">
        <v>0</v>
      </c>
      <c r="T1805" s="243">
        <f>S1805*H1805</f>
        <v>0</v>
      </c>
      <c r="U1805" s="39"/>
      <c r="V1805" s="39"/>
      <c r="W1805" s="39"/>
      <c r="X1805" s="39"/>
      <c r="Y1805" s="39"/>
      <c r="Z1805" s="39"/>
      <c r="AA1805" s="39"/>
      <c r="AB1805" s="39"/>
      <c r="AC1805" s="39"/>
      <c r="AD1805" s="39"/>
      <c r="AE1805" s="39"/>
      <c r="AR1805" s="244" t="s">
        <v>2872</v>
      </c>
      <c r="AT1805" s="244" t="s">
        <v>160</v>
      </c>
      <c r="AU1805" s="244" t="s">
        <v>79</v>
      </c>
      <c r="AY1805" s="18" t="s">
        <v>158</v>
      </c>
      <c r="BE1805" s="245">
        <f>IF(N1805="základní",J1805,0)</f>
        <v>0</v>
      </c>
      <c r="BF1805" s="245">
        <f>IF(N1805="snížená",J1805,0)</f>
        <v>0</v>
      </c>
      <c r="BG1805" s="245">
        <f>IF(N1805="zákl. přenesená",J1805,0)</f>
        <v>0</v>
      </c>
      <c r="BH1805" s="245">
        <f>IF(N1805="sníž. přenesená",J1805,0)</f>
        <v>0</v>
      </c>
      <c r="BI1805" s="245">
        <f>IF(N1805="nulová",J1805,0)</f>
        <v>0</v>
      </c>
      <c r="BJ1805" s="18" t="s">
        <v>165</v>
      </c>
      <c r="BK1805" s="245">
        <f>ROUND(I1805*H1805,2)</f>
        <v>0</v>
      </c>
      <c r="BL1805" s="18" t="s">
        <v>2872</v>
      </c>
      <c r="BM1805" s="244" t="s">
        <v>3028</v>
      </c>
    </row>
    <row r="1806" s="12" customFormat="1" ht="25.92" customHeight="1">
      <c r="A1806" s="12"/>
      <c r="B1806" s="217"/>
      <c r="C1806" s="218"/>
      <c r="D1806" s="219" t="s">
        <v>72</v>
      </c>
      <c r="E1806" s="220" t="s">
        <v>3029</v>
      </c>
      <c r="F1806" s="220" t="s">
        <v>3030</v>
      </c>
      <c r="G1806" s="218"/>
      <c r="H1806" s="218"/>
      <c r="I1806" s="221"/>
      <c r="J1806" s="222">
        <f>BK1806</f>
        <v>0</v>
      </c>
      <c r="K1806" s="218"/>
      <c r="L1806" s="223"/>
      <c r="M1806" s="224"/>
      <c r="N1806" s="225"/>
      <c r="O1806" s="225"/>
      <c r="P1806" s="226">
        <f>P1807+P1811+P1813+P1816+P1818+P1820</f>
        <v>0</v>
      </c>
      <c r="Q1806" s="225"/>
      <c r="R1806" s="226">
        <f>R1807+R1811+R1813+R1816+R1818+R1820</f>
        <v>0</v>
      </c>
      <c r="S1806" s="225"/>
      <c r="T1806" s="227">
        <f>T1807+T1811+T1813+T1816+T1818+T1820</f>
        <v>0</v>
      </c>
      <c r="U1806" s="12"/>
      <c r="V1806" s="12"/>
      <c r="W1806" s="12"/>
      <c r="X1806" s="12"/>
      <c r="Y1806" s="12"/>
      <c r="Z1806" s="12"/>
      <c r="AA1806" s="12"/>
      <c r="AB1806" s="12"/>
      <c r="AC1806" s="12"/>
      <c r="AD1806" s="12"/>
      <c r="AE1806" s="12"/>
      <c r="AR1806" s="228" t="s">
        <v>186</v>
      </c>
      <c r="AT1806" s="229" t="s">
        <v>72</v>
      </c>
      <c r="AU1806" s="229" t="s">
        <v>73</v>
      </c>
      <c r="AY1806" s="228" t="s">
        <v>158</v>
      </c>
      <c r="BK1806" s="230">
        <f>BK1807+BK1811+BK1813+BK1816+BK1818+BK1820</f>
        <v>0</v>
      </c>
    </row>
    <row r="1807" s="12" customFormat="1" ht="22.8" customHeight="1">
      <c r="A1807" s="12"/>
      <c r="B1807" s="217"/>
      <c r="C1807" s="218"/>
      <c r="D1807" s="219" t="s">
        <v>72</v>
      </c>
      <c r="E1807" s="231" t="s">
        <v>3031</v>
      </c>
      <c r="F1807" s="231" t="s">
        <v>3032</v>
      </c>
      <c r="G1807" s="218"/>
      <c r="H1807" s="218"/>
      <c r="I1807" s="221"/>
      <c r="J1807" s="232">
        <f>BK1807</f>
        <v>0</v>
      </c>
      <c r="K1807" s="218"/>
      <c r="L1807" s="223"/>
      <c r="M1807" s="224"/>
      <c r="N1807" s="225"/>
      <c r="O1807" s="225"/>
      <c r="P1807" s="226">
        <f>SUM(P1808:P1810)</f>
        <v>0</v>
      </c>
      <c r="Q1807" s="225"/>
      <c r="R1807" s="226">
        <f>SUM(R1808:R1810)</f>
        <v>0</v>
      </c>
      <c r="S1807" s="225"/>
      <c r="T1807" s="227">
        <f>SUM(T1808:T1810)</f>
        <v>0</v>
      </c>
      <c r="U1807" s="12"/>
      <c r="V1807" s="12"/>
      <c r="W1807" s="12"/>
      <c r="X1807" s="12"/>
      <c r="Y1807" s="12"/>
      <c r="Z1807" s="12"/>
      <c r="AA1807" s="12"/>
      <c r="AB1807" s="12"/>
      <c r="AC1807" s="12"/>
      <c r="AD1807" s="12"/>
      <c r="AE1807" s="12"/>
      <c r="AR1807" s="228" t="s">
        <v>186</v>
      </c>
      <c r="AT1807" s="229" t="s">
        <v>72</v>
      </c>
      <c r="AU1807" s="229" t="s">
        <v>79</v>
      </c>
      <c r="AY1807" s="228" t="s">
        <v>158</v>
      </c>
      <c r="BK1807" s="230">
        <f>SUM(BK1808:BK1810)</f>
        <v>0</v>
      </c>
    </row>
    <row r="1808" s="2" customFormat="1" ht="16.5" customHeight="1">
      <c r="A1808" s="39"/>
      <c r="B1808" s="40"/>
      <c r="C1808" s="233" t="s">
        <v>3033</v>
      </c>
      <c r="D1808" s="233" t="s">
        <v>160</v>
      </c>
      <c r="E1808" s="234" t="s">
        <v>3034</v>
      </c>
      <c r="F1808" s="235" t="s">
        <v>3035</v>
      </c>
      <c r="G1808" s="236" t="s">
        <v>3036</v>
      </c>
      <c r="H1808" s="237">
        <v>1</v>
      </c>
      <c r="I1808" s="238"/>
      <c r="J1808" s="239">
        <f>ROUND(I1808*H1808,2)</f>
        <v>0</v>
      </c>
      <c r="K1808" s="235" t="s">
        <v>164</v>
      </c>
      <c r="L1808" s="45"/>
      <c r="M1808" s="240" t="s">
        <v>1</v>
      </c>
      <c r="N1808" s="241" t="s">
        <v>40</v>
      </c>
      <c r="O1808" s="93"/>
      <c r="P1808" s="242">
        <f>O1808*H1808</f>
        <v>0</v>
      </c>
      <c r="Q1808" s="242">
        <v>0</v>
      </c>
      <c r="R1808" s="242">
        <f>Q1808*H1808</f>
        <v>0</v>
      </c>
      <c r="S1808" s="242">
        <v>0</v>
      </c>
      <c r="T1808" s="243">
        <f>S1808*H1808</f>
        <v>0</v>
      </c>
      <c r="U1808" s="39"/>
      <c r="V1808" s="39"/>
      <c r="W1808" s="39"/>
      <c r="X1808" s="39"/>
      <c r="Y1808" s="39"/>
      <c r="Z1808" s="39"/>
      <c r="AA1808" s="39"/>
      <c r="AB1808" s="39"/>
      <c r="AC1808" s="39"/>
      <c r="AD1808" s="39"/>
      <c r="AE1808" s="39"/>
      <c r="AR1808" s="244" t="s">
        <v>165</v>
      </c>
      <c r="AT1808" s="244" t="s">
        <v>160</v>
      </c>
      <c r="AU1808" s="244" t="s">
        <v>81</v>
      </c>
      <c r="AY1808" s="18" t="s">
        <v>158</v>
      </c>
      <c r="BE1808" s="245">
        <f>IF(N1808="základní",J1808,0)</f>
        <v>0</v>
      </c>
      <c r="BF1808" s="245">
        <f>IF(N1808="snížená",J1808,0)</f>
        <v>0</v>
      </c>
      <c r="BG1808" s="245">
        <f>IF(N1808="zákl. přenesená",J1808,0)</f>
        <v>0</v>
      </c>
      <c r="BH1808" s="245">
        <f>IF(N1808="sníž. přenesená",J1808,0)</f>
        <v>0</v>
      </c>
      <c r="BI1808" s="245">
        <f>IF(N1808="nulová",J1808,0)</f>
        <v>0</v>
      </c>
      <c r="BJ1808" s="18" t="s">
        <v>165</v>
      </c>
      <c r="BK1808" s="245">
        <f>ROUND(I1808*H1808,2)</f>
        <v>0</v>
      </c>
      <c r="BL1808" s="18" t="s">
        <v>165</v>
      </c>
      <c r="BM1808" s="244" t="s">
        <v>3037</v>
      </c>
    </row>
    <row r="1809" s="2" customFormat="1" ht="16.5" customHeight="1">
      <c r="A1809" s="39"/>
      <c r="B1809" s="40"/>
      <c r="C1809" s="233" t="s">
        <v>1668</v>
      </c>
      <c r="D1809" s="233" t="s">
        <v>160</v>
      </c>
      <c r="E1809" s="234" t="s">
        <v>3038</v>
      </c>
      <c r="F1809" s="235" t="s">
        <v>3039</v>
      </c>
      <c r="G1809" s="236" t="s">
        <v>3036</v>
      </c>
      <c r="H1809" s="237">
        <v>1</v>
      </c>
      <c r="I1809" s="238"/>
      <c r="J1809" s="239">
        <f>ROUND(I1809*H1809,2)</f>
        <v>0</v>
      </c>
      <c r="K1809" s="235" t="s">
        <v>164</v>
      </c>
      <c r="L1809" s="45"/>
      <c r="M1809" s="240" t="s">
        <v>1</v>
      </c>
      <c r="N1809" s="241" t="s">
        <v>40</v>
      </c>
      <c r="O1809" s="93"/>
      <c r="P1809" s="242">
        <f>O1809*H1809</f>
        <v>0</v>
      </c>
      <c r="Q1809" s="242">
        <v>0</v>
      </c>
      <c r="R1809" s="242">
        <f>Q1809*H1809</f>
        <v>0</v>
      </c>
      <c r="S1809" s="242">
        <v>0</v>
      </c>
      <c r="T1809" s="243">
        <f>S1809*H1809</f>
        <v>0</v>
      </c>
      <c r="U1809" s="39"/>
      <c r="V1809" s="39"/>
      <c r="W1809" s="39"/>
      <c r="X1809" s="39"/>
      <c r="Y1809" s="39"/>
      <c r="Z1809" s="39"/>
      <c r="AA1809" s="39"/>
      <c r="AB1809" s="39"/>
      <c r="AC1809" s="39"/>
      <c r="AD1809" s="39"/>
      <c r="AE1809" s="39"/>
      <c r="AR1809" s="244" t="s">
        <v>165</v>
      </c>
      <c r="AT1809" s="244" t="s">
        <v>160</v>
      </c>
      <c r="AU1809" s="244" t="s">
        <v>81</v>
      </c>
      <c r="AY1809" s="18" t="s">
        <v>158</v>
      </c>
      <c r="BE1809" s="245">
        <f>IF(N1809="základní",J1809,0)</f>
        <v>0</v>
      </c>
      <c r="BF1809" s="245">
        <f>IF(N1809="snížená",J1809,0)</f>
        <v>0</v>
      </c>
      <c r="BG1809" s="245">
        <f>IF(N1809="zákl. přenesená",J1809,0)</f>
        <v>0</v>
      </c>
      <c r="BH1809" s="245">
        <f>IF(N1809="sníž. přenesená",J1809,0)</f>
        <v>0</v>
      </c>
      <c r="BI1809" s="245">
        <f>IF(N1809="nulová",J1809,0)</f>
        <v>0</v>
      </c>
      <c r="BJ1809" s="18" t="s">
        <v>165</v>
      </c>
      <c r="BK1809" s="245">
        <f>ROUND(I1809*H1809,2)</f>
        <v>0</v>
      </c>
      <c r="BL1809" s="18" t="s">
        <v>165</v>
      </c>
      <c r="BM1809" s="244" t="s">
        <v>3040</v>
      </c>
    </row>
    <row r="1810" s="2" customFormat="1" ht="16.5" customHeight="1">
      <c r="A1810" s="39"/>
      <c r="B1810" s="40"/>
      <c r="C1810" s="233" t="s">
        <v>3041</v>
      </c>
      <c r="D1810" s="233" t="s">
        <v>160</v>
      </c>
      <c r="E1810" s="234" t="s">
        <v>3042</v>
      </c>
      <c r="F1810" s="235" t="s">
        <v>3043</v>
      </c>
      <c r="G1810" s="236" t="s">
        <v>3036</v>
      </c>
      <c r="H1810" s="237">
        <v>1</v>
      </c>
      <c r="I1810" s="238"/>
      <c r="J1810" s="239">
        <f>ROUND(I1810*H1810,2)</f>
        <v>0</v>
      </c>
      <c r="K1810" s="235" t="s">
        <v>164</v>
      </c>
      <c r="L1810" s="45"/>
      <c r="M1810" s="240" t="s">
        <v>1</v>
      </c>
      <c r="N1810" s="241" t="s">
        <v>40</v>
      </c>
      <c r="O1810" s="93"/>
      <c r="P1810" s="242">
        <f>O1810*H1810</f>
        <v>0</v>
      </c>
      <c r="Q1810" s="242">
        <v>0</v>
      </c>
      <c r="R1810" s="242">
        <f>Q1810*H1810</f>
        <v>0</v>
      </c>
      <c r="S1810" s="242">
        <v>0</v>
      </c>
      <c r="T1810" s="243">
        <f>S1810*H1810</f>
        <v>0</v>
      </c>
      <c r="U1810" s="39"/>
      <c r="V1810" s="39"/>
      <c r="W1810" s="39"/>
      <c r="X1810" s="39"/>
      <c r="Y1810" s="39"/>
      <c r="Z1810" s="39"/>
      <c r="AA1810" s="39"/>
      <c r="AB1810" s="39"/>
      <c r="AC1810" s="39"/>
      <c r="AD1810" s="39"/>
      <c r="AE1810" s="39"/>
      <c r="AR1810" s="244" t="s">
        <v>165</v>
      </c>
      <c r="AT1810" s="244" t="s">
        <v>160</v>
      </c>
      <c r="AU1810" s="244" t="s">
        <v>81</v>
      </c>
      <c r="AY1810" s="18" t="s">
        <v>158</v>
      </c>
      <c r="BE1810" s="245">
        <f>IF(N1810="základní",J1810,0)</f>
        <v>0</v>
      </c>
      <c r="BF1810" s="245">
        <f>IF(N1810="snížená",J1810,0)</f>
        <v>0</v>
      </c>
      <c r="BG1810" s="245">
        <f>IF(N1810="zákl. přenesená",J1810,0)</f>
        <v>0</v>
      </c>
      <c r="BH1810" s="245">
        <f>IF(N1810="sníž. přenesená",J1810,0)</f>
        <v>0</v>
      </c>
      <c r="BI1810" s="245">
        <f>IF(N1810="nulová",J1810,0)</f>
        <v>0</v>
      </c>
      <c r="BJ1810" s="18" t="s">
        <v>165</v>
      </c>
      <c r="BK1810" s="245">
        <f>ROUND(I1810*H1810,2)</f>
        <v>0</v>
      </c>
      <c r="BL1810" s="18" t="s">
        <v>165</v>
      </c>
      <c r="BM1810" s="244" t="s">
        <v>3044</v>
      </c>
    </row>
    <row r="1811" s="12" customFormat="1" ht="22.8" customHeight="1">
      <c r="A1811" s="12"/>
      <c r="B1811" s="217"/>
      <c r="C1811" s="218"/>
      <c r="D1811" s="219" t="s">
        <v>72</v>
      </c>
      <c r="E1811" s="231" t="s">
        <v>3045</v>
      </c>
      <c r="F1811" s="231" t="s">
        <v>3046</v>
      </c>
      <c r="G1811" s="218"/>
      <c r="H1811" s="218"/>
      <c r="I1811" s="221"/>
      <c r="J1811" s="232">
        <f>BK1811</f>
        <v>0</v>
      </c>
      <c r="K1811" s="218"/>
      <c r="L1811" s="223"/>
      <c r="M1811" s="224"/>
      <c r="N1811" s="225"/>
      <c r="O1811" s="225"/>
      <c r="P1811" s="226">
        <f>P1812</f>
        <v>0</v>
      </c>
      <c r="Q1811" s="225"/>
      <c r="R1811" s="226">
        <f>R1812</f>
        <v>0</v>
      </c>
      <c r="S1811" s="225"/>
      <c r="T1811" s="227">
        <f>T1812</f>
        <v>0</v>
      </c>
      <c r="U1811" s="12"/>
      <c r="V1811" s="12"/>
      <c r="W1811" s="12"/>
      <c r="X1811" s="12"/>
      <c r="Y1811" s="12"/>
      <c r="Z1811" s="12"/>
      <c r="AA1811" s="12"/>
      <c r="AB1811" s="12"/>
      <c r="AC1811" s="12"/>
      <c r="AD1811" s="12"/>
      <c r="AE1811" s="12"/>
      <c r="AR1811" s="228" t="s">
        <v>186</v>
      </c>
      <c r="AT1811" s="229" t="s">
        <v>72</v>
      </c>
      <c r="AU1811" s="229" t="s">
        <v>79</v>
      </c>
      <c r="AY1811" s="228" t="s">
        <v>158</v>
      </c>
      <c r="BK1811" s="230">
        <f>BK1812</f>
        <v>0</v>
      </c>
    </row>
    <row r="1812" s="2" customFormat="1" ht="16.5" customHeight="1">
      <c r="A1812" s="39"/>
      <c r="B1812" s="40"/>
      <c r="C1812" s="233" t="s">
        <v>1672</v>
      </c>
      <c r="D1812" s="233" t="s">
        <v>160</v>
      </c>
      <c r="E1812" s="234" t="s">
        <v>3047</v>
      </c>
      <c r="F1812" s="235" t="s">
        <v>3046</v>
      </c>
      <c r="G1812" s="236" t="s">
        <v>3036</v>
      </c>
      <c r="H1812" s="237">
        <v>1</v>
      </c>
      <c r="I1812" s="238"/>
      <c r="J1812" s="239">
        <f>ROUND(I1812*H1812,2)</f>
        <v>0</v>
      </c>
      <c r="K1812" s="235" t="s">
        <v>164</v>
      </c>
      <c r="L1812" s="45"/>
      <c r="M1812" s="240" t="s">
        <v>1</v>
      </c>
      <c r="N1812" s="241" t="s">
        <v>40</v>
      </c>
      <c r="O1812" s="93"/>
      <c r="P1812" s="242">
        <f>O1812*H1812</f>
        <v>0</v>
      </c>
      <c r="Q1812" s="242">
        <v>0</v>
      </c>
      <c r="R1812" s="242">
        <f>Q1812*H1812</f>
        <v>0</v>
      </c>
      <c r="S1812" s="242">
        <v>0</v>
      </c>
      <c r="T1812" s="243">
        <f>S1812*H1812</f>
        <v>0</v>
      </c>
      <c r="U1812" s="39"/>
      <c r="V1812" s="39"/>
      <c r="W1812" s="39"/>
      <c r="X1812" s="39"/>
      <c r="Y1812" s="39"/>
      <c r="Z1812" s="39"/>
      <c r="AA1812" s="39"/>
      <c r="AB1812" s="39"/>
      <c r="AC1812" s="39"/>
      <c r="AD1812" s="39"/>
      <c r="AE1812" s="39"/>
      <c r="AR1812" s="244" t="s">
        <v>2392</v>
      </c>
      <c r="AT1812" s="244" t="s">
        <v>160</v>
      </c>
      <c r="AU1812" s="244" t="s">
        <v>81</v>
      </c>
      <c r="AY1812" s="18" t="s">
        <v>158</v>
      </c>
      <c r="BE1812" s="245">
        <f>IF(N1812="základní",J1812,0)</f>
        <v>0</v>
      </c>
      <c r="BF1812" s="245">
        <f>IF(N1812="snížená",J1812,0)</f>
        <v>0</v>
      </c>
      <c r="BG1812" s="245">
        <f>IF(N1812="zákl. přenesená",J1812,0)</f>
        <v>0</v>
      </c>
      <c r="BH1812" s="245">
        <f>IF(N1812="sníž. přenesená",J1812,0)</f>
        <v>0</v>
      </c>
      <c r="BI1812" s="245">
        <f>IF(N1812="nulová",J1812,0)</f>
        <v>0</v>
      </c>
      <c r="BJ1812" s="18" t="s">
        <v>165</v>
      </c>
      <c r="BK1812" s="245">
        <f>ROUND(I1812*H1812,2)</f>
        <v>0</v>
      </c>
      <c r="BL1812" s="18" t="s">
        <v>2392</v>
      </c>
      <c r="BM1812" s="244" t="s">
        <v>3048</v>
      </c>
    </row>
    <row r="1813" s="12" customFormat="1" ht="22.8" customHeight="1">
      <c r="A1813" s="12"/>
      <c r="B1813" s="217"/>
      <c r="C1813" s="218"/>
      <c r="D1813" s="219" t="s">
        <v>72</v>
      </c>
      <c r="E1813" s="231" t="s">
        <v>3049</v>
      </c>
      <c r="F1813" s="231" t="s">
        <v>3050</v>
      </c>
      <c r="G1813" s="218"/>
      <c r="H1813" s="218"/>
      <c r="I1813" s="221"/>
      <c r="J1813" s="232">
        <f>BK1813</f>
        <v>0</v>
      </c>
      <c r="K1813" s="218"/>
      <c r="L1813" s="223"/>
      <c r="M1813" s="224"/>
      <c r="N1813" s="225"/>
      <c r="O1813" s="225"/>
      <c r="P1813" s="226">
        <f>SUM(P1814:P1815)</f>
        <v>0</v>
      </c>
      <c r="Q1813" s="225"/>
      <c r="R1813" s="226">
        <f>SUM(R1814:R1815)</f>
        <v>0</v>
      </c>
      <c r="S1813" s="225"/>
      <c r="T1813" s="227">
        <f>SUM(T1814:T1815)</f>
        <v>0</v>
      </c>
      <c r="U1813" s="12"/>
      <c r="V1813" s="12"/>
      <c r="W1813" s="12"/>
      <c r="X1813" s="12"/>
      <c r="Y1813" s="12"/>
      <c r="Z1813" s="12"/>
      <c r="AA1813" s="12"/>
      <c r="AB1813" s="12"/>
      <c r="AC1813" s="12"/>
      <c r="AD1813" s="12"/>
      <c r="AE1813" s="12"/>
      <c r="AR1813" s="228" t="s">
        <v>186</v>
      </c>
      <c r="AT1813" s="229" t="s">
        <v>72</v>
      </c>
      <c r="AU1813" s="229" t="s">
        <v>79</v>
      </c>
      <c r="AY1813" s="228" t="s">
        <v>158</v>
      </c>
      <c r="BK1813" s="230">
        <f>SUM(BK1814:BK1815)</f>
        <v>0</v>
      </c>
    </row>
    <row r="1814" s="2" customFormat="1" ht="16.5" customHeight="1">
      <c r="A1814" s="39"/>
      <c r="B1814" s="40"/>
      <c r="C1814" s="233" t="s">
        <v>3051</v>
      </c>
      <c r="D1814" s="233" t="s">
        <v>160</v>
      </c>
      <c r="E1814" s="234" t="s">
        <v>3052</v>
      </c>
      <c r="F1814" s="235" t="s">
        <v>3053</v>
      </c>
      <c r="G1814" s="236" t="s">
        <v>3036</v>
      </c>
      <c r="H1814" s="237">
        <v>1</v>
      </c>
      <c r="I1814" s="238"/>
      <c r="J1814" s="239">
        <f>ROUND(I1814*H1814,2)</f>
        <v>0</v>
      </c>
      <c r="K1814" s="235" t="s">
        <v>164</v>
      </c>
      <c r="L1814" s="45"/>
      <c r="M1814" s="240" t="s">
        <v>1</v>
      </c>
      <c r="N1814" s="241" t="s">
        <v>40</v>
      </c>
      <c r="O1814" s="93"/>
      <c r="P1814" s="242">
        <f>O1814*H1814</f>
        <v>0</v>
      </c>
      <c r="Q1814" s="242">
        <v>0</v>
      </c>
      <c r="R1814" s="242">
        <f>Q1814*H1814</f>
        <v>0</v>
      </c>
      <c r="S1814" s="242">
        <v>0</v>
      </c>
      <c r="T1814" s="243">
        <f>S1814*H1814</f>
        <v>0</v>
      </c>
      <c r="U1814" s="39"/>
      <c r="V1814" s="39"/>
      <c r="W1814" s="39"/>
      <c r="X1814" s="39"/>
      <c r="Y1814" s="39"/>
      <c r="Z1814" s="39"/>
      <c r="AA1814" s="39"/>
      <c r="AB1814" s="39"/>
      <c r="AC1814" s="39"/>
      <c r="AD1814" s="39"/>
      <c r="AE1814" s="39"/>
      <c r="AR1814" s="244" t="s">
        <v>2392</v>
      </c>
      <c r="AT1814" s="244" t="s">
        <v>160</v>
      </c>
      <c r="AU1814" s="244" t="s">
        <v>81</v>
      </c>
      <c r="AY1814" s="18" t="s">
        <v>158</v>
      </c>
      <c r="BE1814" s="245">
        <f>IF(N1814="základní",J1814,0)</f>
        <v>0</v>
      </c>
      <c r="BF1814" s="245">
        <f>IF(N1814="snížená",J1814,0)</f>
        <v>0</v>
      </c>
      <c r="BG1814" s="245">
        <f>IF(N1814="zákl. přenesená",J1814,0)</f>
        <v>0</v>
      </c>
      <c r="BH1814" s="245">
        <f>IF(N1814="sníž. přenesená",J1814,0)</f>
        <v>0</v>
      </c>
      <c r="BI1814" s="245">
        <f>IF(N1814="nulová",J1814,0)</f>
        <v>0</v>
      </c>
      <c r="BJ1814" s="18" t="s">
        <v>165</v>
      </c>
      <c r="BK1814" s="245">
        <f>ROUND(I1814*H1814,2)</f>
        <v>0</v>
      </c>
      <c r="BL1814" s="18" t="s">
        <v>2392</v>
      </c>
      <c r="BM1814" s="244" t="s">
        <v>3054</v>
      </c>
    </row>
    <row r="1815" s="2" customFormat="1">
      <c r="A1815" s="39"/>
      <c r="B1815" s="40"/>
      <c r="C1815" s="41"/>
      <c r="D1815" s="248" t="s">
        <v>3055</v>
      </c>
      <c r="E1815" s="41"/>
      <c r="F1815" s="301" t="s">
        <v>3056</v>
      </c>
      <c r="G1815" s="41"/>
      <c r="H1815" s="41"/>
      <c r="I1815" s="142"/>
      <c r="J1815" s="41"/>
      <c r="K1815" s="41"/>
      <c r="L1815" s="45"/>
      <c r="M1815" s="302"/>
      <c r="N1815" s="303"/>
      <c r="O1815" s="93"/>
      <c r="P1815" s="93"/>
      <c r="Q1815" s="93"/>
      <c r="R1815" s="93"/>
      <c r="S1815" s="93"/>
      <c r="T1815" s="94"/>
      <c r="U1815" s="39"/>
      <c r="V1815" s="39"/>
      <c r="W1815" s="39"/>
      <c r="X1815" s="39"/>
      <c r="Y1815" s="39"/>
      <c r="Z1815" s="39"/>
      <c r="AA1815" s="39"/>
      <c r="AB1815" s="39"/>
      <c r="AC1815" s="39"/>
      <c r="AD1815" s="39"/>
      <c r="AE1815" s="39"/>
      <c r="AT1815" s="18" t="s">
        <v>3055</v>
      </c>
      <c r="AU1815" s="18" t="s">
        <v>81</v>
      </c>
    </row>
    <row r="1816" s="12" customFormat="1" ht="22.8" customHeight="1">
      <c r="A1816" s="12"/>
      <c r="B1816" s="217"/>
      <c r="C1816" s="218"/>
      <c r="D1816" s="219" t="s">
        <v>72</v>
      </c>
      <c r="E1816" s="231" t="s">
        <v>3057</v>
      </c>
      <c r="F1816" s="231" t="s">
        <v>3058</v>
      </c>
      <c r="G1816" s="218"/>
      <c r="H1816" s="218"/>
      <c r="I1816" s="221"/>
      <c r="J1816" s="232">
        <f>BK1816</f>
        <v>0</v>
      </c>
      <c r="K1816" s="218"/>
      <c r="L1816" s="223"/>
      <c r="M1816" s="224"/>
      <c r="N1816" s="225"/>
      <c r="O1816" s="225"/>
      <c r="P1816" s="226">
        <f>P1817</f>
        <v>0</v>
      </c>
      <c r="Q1816" s="225"/>
      <c r="R1816" s="226">
        <f>R1817</f>
        <v>0</v>
      </c>
      <c r="S1816" s="225"/>
      <c r="T1816" s="227">
        <f>T1817</f>
        <v>0</v>
      </c>
      <c r="U1816" s="12"/>
      <c r="V1816" s="12"/>
      <c r="W1816" s="12"/>
      <c r="X1816" s="12"/>
      <c r="Y1816" s="12"/>
      <c r="Z1816" s="12"/>
      <c r="AA1816" s="12"/>
      <c r="AB1816" s="12"/>
      <c r="AC1816" s="12"/>
      <c r="AD1816" s="12"/>
      <c r="AE1816" s="12"/>
      <c r="AR1816" s="228" t="s">
        <v>186</v>
      </c>
      <c r="AT1816" s="229" t="s">
        <v>72</v>
      </c>
      <c r="AU1816" s="229" t="s">
        <v>79</v>
      </c>
      <c r="AY1816" s="228" t="s">
        <v>158</v>
      </c>
      <c r="BK1816" s="230">
        <f>BK1817</f>
        <v>0</v>
      </c>
    </row>
    <row r="1817" s="2" customFormat="1" ht="16.5" customHeight="1">
      <c r="A1817" s="39"/>
      <c r="B1817" s="40"/>
      <c r="C1817" s="233" t="s">
        <v>1675</v>
      </c>
      <c r="D1817" s="233" t="s">
        <v>160</v>
      </c>
      <c r="E1817" s="234" t="s">
        <v>3059</v>
      </c>
      <c r="F1817" s="235" t="s">
        <v>3060</v>
      </c>
      <c r="G1817" s="236" t="s">
        <v>3036</v>
      </c>
      <c r="H1817" s="237">
        <v>1</v>
      </c>
      <c r="I1817" s="238"/>
      <c r="J1817" s="239">
        <f>ROUND(I1817*H1817,2)</f>
        <v>0</v>
      </c>
      <c r="K1817" s="235" t="s">
        <v>164</v>
      </c>
      <c r="L1817" s="45"/>
      <c r="M1817" s="240" t="s">
        <v>1</v>
      </c>
      <c r="N1817" s="241" t="s">
        <v>40</v>
      </c>
      <c r="O1817" s="93"/>
      <c r="P1817" s="242">
        <f>O1817*H1817</f>
        <v>0</v>
      </c>
      <c r="Q1817" s="242">
        <v>0</v>
      </c>
      <c r="R1817" s="242">
        <f>Q1817*H1817</f>
        <v>0</v>
      </c>
      <c r="S1817" s="242">
        <v>0</v>
      </c>
      <c r="T1817" s="243">
        <f>S1817*H1817</f>
        <v>0</v>
      </c>
      <c r="U1817" s="39"/>
      <c r="V1817" s="39"/>
      <c r="W1817" s="39"/>
      <c r="X1817" s="39"/>
      <c r="Y1817" s="39"/>
      <c r="Z1817" s="39"/>
      <c r="AA1817" s="39"/>
      <c r="AB1817" s="39"/>
      <c r="AC1817" s="39"/>
      <c r="AD1817" s="39"/>
      <c r="AE1817" s="39"/>
      <c r="AR1817" s="244" t="s">
        <v>2392</v>
      </c>
      <c r="AT1817" s="244" t="s">
        <v>160</v>
      </c>
      <c r="AU1817" s="244" t="s">
        <v>81</v>
      </c>
      <c r="AY1817" s="18" t="s">
        <v>158</v>
      </c>
      <c r="BE1817" s="245">
        <f>IF(N1817="základní",J1817,0)</f>
        <v>0</v>
      </c>
      <c r="BF1817" s="245">
        <f>IF(N1817="snížená",J1817,0)</f>
        <v>0</v>
      </c>
      <c r="BG1817" s="245">
        <f>IF(N1817="zákl. přenesená",J1817,0)</f>
        <v>0</v>
      </c>
      <c r="BH1817" s="245">
        <f>IF(N1817="sníž. přenesená",J1817,0)</f>
        <v>0</v>
      </c>
      <c r="BI1817" s="245">
        <f>IF(N1817="nulová",J1817,0)</f>
        <v>0</v>
      </c>
      <c r="BJ1817" s="18" t="s">
        <v>165</v>
      </c>
      <c r="BK1817" s="245">
        <f>ROUND(I1817*H1817,2)</f>
        <v>0</v>
      </c>
      <c r="BL1817" s="18" t="s">
        <v>2392</v>
      </c>
      <c r="BM1817" s="244" t="s">
        <v>3061</v>
      </c>
    </row>
    <row r="1818" s="12" customFormat="1" ht="22.8" customHeight="1">
      <c r="A1818" s="12"/>
      <c r="B1818" s="217"/>
      <c r="C1818" s="218"/>
      <c r="D1818" s="219" t="s">
        <v>72</v>
      </c>
      <c r="E1818" s="231" t="s">
        <v>3062</v>
      </c>
      <c r="F1818" s="231" t="s">
        <v>3063</v>
      </c>
      <c r="G1818" s="218"/>
      <c r="H1818" s="218"/>
      <c r="I1818" s="221"/>
      <c r="J1818" s="232">
        <f>BK1818</f>
        <v>0</v>
      </c>
      <c r="K1818" s="218"/>
      <c r="L1818" s="223"/>
      <c r="M1818" s="224"/>
      <c r="N1818" s="225"/>
      <c r="O1818" s="225"/>
      <c r="P1818" s="226">
        <f>P1819</f>
        <v>0</v>
      </c>
      <c r="Q1818" s="225"/>
      <c r="R1818" s="226">
        <f>R1819</f>
        <v>0</v>
      </c>
      <c r="S1818" s="225"/>
      <c r="T1818" s="227">
        <f>T1819</f>
        <v>0</v>
      </c>
      <c r="U1818" s="12"/>
      <c r="V1818" s="12"/>
      <c r="W1818" s="12"/>
      <c r="X1818" s="12"/>
      <c r="Y1818" s="12"/>
      <c r="Z1818" s="12"/>
      <c r="AA1818" s="12"/>
      <c r="AB1818" s="12"/>
      <c r="AC1818" s="12"/>
      <c r="AD1818" s="12"/>
      <c r="AE1818" s="12"/>
      <c r="AR1818" s="228" t="s">
        <v>186</v>
      </c>
      <c r="AT1818" s="229" t="s">
        <v>72</v>
      </c>
      <c r="AU1818" s="229" t="s">
        <v>79</v>
      </c>
      <c r="AY1818" s="228" t="s">
        <v>158</v>
      </c>
      <c r="BK1818" s="230">
        <f>BK1819</f>
        <v>0</v>
      </c>
    </row>
    <row r="1819" s="2" customFormat="1" ht="16.5" customHeight="1">
      <c r="A1819" s="39"/>
      <c r="B1819" s="40"/>
      <c r="C1819" s="233" t="s">
        <v>3064</v>
      </c>
      <c r="D1819" s="233" t="s">
        <v>160</v>
      </c>
      <c r="E1819" s="234" t="s">
        <v>3065</v>
      </c>
      <c r="F1819" s="235" t="s">
        <v>3063</v>
      </c>
      <c r="G1819" s="236" t="s">
        <v>3036</v>
      </c>
      <c r="H1819" s="237">
        <v>1</v>
      </c>
      <c r="I1819" s="238"/>
      <c r="J1819" s="239">
        <f>ROUND(I1819*H1819,2)</f>
        <v>0</v>
      </c>
      <c r="K1819" s="235" t="s">
        <v>164</v>
      </c>
      <c r="L1819" s="45"/>
      <c r="M1819" s="240" t="s">
        <v>1</v>
      </c>
      <c r="N1819" s="241" t="s">
        <v>40</v>
      </c>
      <c r="O1819" s="93"/>
      <c r="P1819" s="242">
        <f>O1819*H1819</f>
        <v>0</v>
      </c>
      <c r="Q1819" s="242">
        <v>0</v>
      </c>
      <c r="R1819" s="242">
        <f>Q1819*H1819</f>
        <v>0</v>
      </c>
      <c r="S1819" s="242">
        <v>0</v>
      </c>
      <c r="T1819" s="243">
        <f>S1819*H1819</f>
        <v>0</v>
      </c>
      <c r="U1819" s="39"/>
      <c r="V1819" s="39"/>
      <c r="W1819" s="39"/>
      <c r="X1819" s="39"/>
      <c r="Y1819" s="39"/>
      <c r="Z1819" s="39"/>
      <c r="AA1819" s="39"/>
      <c r="AB1819" s="39"/>
      <c r="AC1819" s="39"/>
      <c r="AD1819" s="39"/>
      <c r="AE1819" s="39"/>
      <c r="AR1819" s="244" t="s">
        <v>2392</v>
      </c>
      <c r="AT1819" s="244" t="s">
        <v>160</v>
      </c>
      <c r="AU1819" s="244" t="s">
        <v>81</v>
      </c>
      <c r="AY1819" s="18" t="s">
        <v>158</v>
      </c>
      <c r="BE1819" s="245">
        <f>IF(N1819="základní",J1819,0)</f>
        <v>0</v>
      </c>
      <c r="BF1819" s="245">
        <f>IF(N1819="snížená",J1819,0)</f>
        <v>0</v>
      </c>
      <c r="BG1819" s="245">
        <f>IF(N1819="zákl. přenesená",J1819,0)</f>
        <v>0</v>
      </c>
      <c r="BH1819" s="245">
        <f>IF(N1819="sníž. přenesená",J1819,0)</f>
        <v>0</v>
      </c>
      <c r="BI1819" s="245">
        <f>IF(N1819="nulová",J1819,0)</f>
        <v>0</v>
      </c>
      <c r="BJ1819" s="18" t="s">
        <v>165</v>
      </c>
      <c r="BK1819" s="245">
        <f>ROUND(I1819*H1819,2)</f>
        <v>0</v>
      </c>
      <c r="BL1819" s="18" t="s">
        <v>2392</v>
      </c>
      <c r="BM1819" s="244" t="s">
        <v>3066</v>
      </c>
    </row>
    <row r="1820" s="12" customFormat="1" ht="22.8" customHeight="1">
      <c r="A1820" s="12"/>
      <c r="B1820" s="217"/>
      <c r="C1820" s="218"/>
      <c r="D1820" s="219" t="s">
        <v>72</v>
      </c>
      <c r="E1820" s="231" t="s">
        <v>3067</v>
      </c>
      <c r="F1820" s="231" t="s">
        <v>3068</v>
      </c>
      <c r="G1820" s="218"/>
      <c r="H1820" s="218"/>
      <c r="I1820" s="221"/>
      <c r="J1820" s="232">
        <f>BK1820</f>
        <v>0</v>
      </c>
      <c r="K1820" s="218"/>
      <c r="L1820" s="223"/>
      <c r="M1820" s="224"/>
      <c r="N1820" s="225"/>
      <c r="O1820" s="225"/>
      <c r="P1820" s="226">
        <f>P1821</f>
        <v>0</v>
      </c>
      <c r="Q1820" s="225"/>
      <c r="R1820" s="226">
        <f>R1821</f>
        <v>0</v>
      </c>
      <c r="S1820" s="225"/>
      <c r="T1820" s="227">
        <f>T1821</f>
        <v>0</v>
      </c>
      <c r="U1820" s="12"/>
      <c r="V1820" s="12"/>
      <c r="W1820" s="12"/>
      <c r="X1820" s="12"/>
      <c r="Y1820" s="12"/>
      <c r="Z1820" s="12"/>
      <c r="AA1820" s="12"/>
      <c r="AB1820" s="12"/>
      <c r="AC1820" s="12"/>
      <c r="AD1820" s="12"/>
      <c r="AE1820" s="12"/>
      <c r="AR1820" s="228" t="s">
        <v>186</v>
      </c>
      <c r="AT1820" s="229" t="s">
        <v>72</v>
      </c>
      <c r="AU1820" s="229" t="s">
        <v>79</v>
      </c>
      <c r="AY1820" s="228" t="s">
        <v>158</v>
      </c>
      <c r="BK1820" s="230">
        <f>BK1821</f>
        <v>0</v>
      </c>
    </row>
    <row r="1821" s="2" customFormat="1" ht="16.5" customHeight="1">
      <c r="A1821" s="39"/>
      <c r="B1821" s="40"/>
      <c r="C1821" s="233" t="s">
        <v>1679</v>
      </c>
      <c r="D1821" s="233" t="s">
        <v>160</v>
      </c>
      <c r="E1821" s="234" t="s">
        <v>3069</v>
      </c>
      <c r="F1821" s="235" t="s">
        <v>3070</v>
      </c>
      <c r="G1821" s="236" t="s">
        <v>3036</v>
      </c>
      <c r="H1821" s="237">
        <v>1</v>
      </c>
      <c r="I1821" s="238"/>
      <c r="J1821" s="239">
        <f>ROUND(I1821*H1821,2)</f>
        <v>0</v>
      </c>
      <c r="K1821" s="235" t="s">
        <v>164</v>
      </c>
      <c r="L1821" s="45"/>
      <c r="M1821" s="304" t="s">
        <v>1</v>
      </c>
      <c r="N1821" s="305" t="s">
        <v>40</v>
      </c>
      <c r="O1821" s="306"/>
      <c r="P1821" s="307">
        <f>O1821*H1821</f>
        <v>0</v>
      </c>
      <c r="Q1821" s="307">
        <v>0</v>
      </c>
      <c r="R1821" s="307">
        <f>Q1821*H1821</f>
        <v>0</v>
      </c>
      <c r="S1821" s="307">
        <v>0</v>
      </c>
      <c r="T1821" s="308">
        <f>S1821*H1821</f>
        <v>0</v>
      </c>
      <c r="U1821" s="39"/>
      <c r="V1821" s="39"/>
      <c r="W1821" s="39"/>
      <c r="X1821" s="39"/>
      <c r="Y1821" s="39"/>
      <c r="Z1821" s="39"/>
      <c r="AA1821" s="39"/>
      <c r="AB1821" s="39"/>
      <c r="AC1821" s="39"/>
      <c r="AD1821" s="39"/>
      <c r="AE1821" s="39"/>
      <c r="AR1821" s="244" t="s">
        <v>2392</v>
      </c>
      <c r="AT1821" s="244" t="s">
        <v>160</v>
      </c>
      <c r="AU1821" s="244" t="s">
        <v>81</v>
      </c>
      <c r="AY1821" s="18" t="s">
        <v>158</v>
      </c>
      <c r="BE1821" s="245">
        <f>IF(N1821="základní",J1821,0)</f>
        <v>0</v>
      </c>
      <c r="BF1821" s="245">
        <f>IF(N1821="snížená",J1821,0)</f>
        <v>0</v>
      </c>
      <c r="BG1821" s="245">
        <f>IF(N1821="zákl. přenesená",J1821,0)</f>
        <v>0</v>
      </c>
      <c r="BH1821" s="245">
        <f>IF(N1821="sníž. přenesená",J1821,0)</f>
        <v>0</v>
      </c>
      <c r="BI1821" s="245">
        <f>IF(N1821="nulová",J1821,0)</f>
        <v>0</v>
      </c>
      <c r="BJ1821" s="18" t="s">
        <v>165</v>
      </c>
      <c r="BK1821" s="245">
        <f>ROUND(I1821*H1821,2)</f>
        <v>0</v>
      </c>
      <c r="BL1821" s="18" t="s">
        <v>2392</v>
      </c>
      <c r="BM1821" s="244" t="s">
        <v>3071</v>
      </c>
    </row>
    <row r="1822" s="2" customFormat="1" ht="6.96" customHeight="1">
      <c r="A1822" s="39"/>
      <c r="B1822" s="68"/>
      <c r="C1822" s="69"/>
      <c r="D1822" s="69"/>
      <c r="E1822" s="69"/>
      <c r="F1822" s="69"/>
      <c r="G1822" s="69"/>
      <c r="H1822" s="69"/>
      <c r="I1822" s="181"/>
      <c r="J1822" s="69"/>
      <c r="K1822" s="69"/>
      <c r="L1822" s="45"/>
      <c r="M1822" s="39"/>
      <c r="O1822" s="39"/>
      <c r="P1822" s="39"/>
      <c r="Q1822" s="39"/>
      <c r="R1822" s="39"/>
      <c r="S1822" s="39"/>
      <c r="T1822" s="39"/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</row>
  </sheetData>
  <sheetProtection sheet="1" autoFilter="0" formatColumns="0" formatRows="0" objects="1" scenarios="1" spinCount="100000" saltValue="rGR9ZVDVgCN93hPYDFHjfaI73i3efBVsVY7KKFssrMGYMVmf046eqLxXn2H4c3uCzn6JsR4bxZ41hJ9w9WBBiw==" hashValue="dEaAPz6qbfd2Sub7JG/rHkOVPTJQ3nOC8mMm0Ugig7ViW7PqHSwtxxikX3iYH4dyBEq1lTDuiMkKDyL9Sy8pUQ==" algorithmName="SHA-512" password="CC35"/>
  <autoFilter ref="C168:K1821"/>
  <mergeCells count="9">
    <mergeCell ref="E7:H7"/>
    <mergeCell ref="E9:H9"/>
    <mergeCell ref="E18:H18"/>
    <mergeCell ref="E27:H27"/>
    <mergeCell ref="E85:H85"/>
    <mergeCell ref="E87:H87"/>
    <mergeCell ref="E159:H159"/>
    <mergeCell ref="E161:H16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2020-04-16T19:06:38Z</dcterms:created>
  <dcterms:modified xsi:type="dcterms:W3CDTF">2020-04-16T19:06:55Z</dcterms:modified>
</cp:coreProperties>
</file>